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tsogeu.sharepoint.com/sites/ALL/ALL/Working &amp; Kernel Groups/WG_INV/Supply Outlooks/Outlooks_Winter/Winter Supply Outlook 2026 27/Report/Drafts and comments/Annexes - Sept 2026/"/>
    </mc:Choice>
  </mc:AlternateContent>
  <xr:revisionPtr revIDLastSave="236" documentId="8_{FCFDC039-30EE-4041-A305-BFDEEB743702}" xr6:coauthVersionLast="47" xr6:coauthVersionMax="47" xr10:uidLastSave="{CF18DFA5-FC93-4DD7-88B3-168DA2E09E85}"/>
  <bookViews>
    <workbookView xWindow="38280" yWindow="-120" windowWidth="29040" windowHeight="15720" activeTab="3" xr2:uid="{00000000-000D-0000-FFFF-FFFF00000000}"/>
  </bookViews>
  <sheets>
    <sheet name="COVER" sheetId="9" r:id="rId1"/>
    <sheet name="Reference Demand" sheetId="2" r:id="rId2"/>
    <sheet name="Cold Winter" sheetId="10" r:id="rId3"/>
    <sheet name="5YA -15%" sheetId="5" r:id="rId4"/>
    <sheet name="National Production" sheetId="6" r:id="rId5"/>
    <sheet name="Supply Potential" sheetId="13" r:id="rId6"/>
  </sheets>
  <definedNames>
    <definedName name="_ftn1" localSheetId="5">'Supply Potential'!#REF!</definedName>
    <definedName name="_ftn2" localSheetId="5">'Supply Potential'!#REF!</definedName>
    <definedName name="_ftn3" localSheetId="5">'Supply Potential'!#REF!</definedName>
    <definedName name="_ftnref1" localSheetId="5">'Supply Potential'!#REF!</definedName>
    <definedName name="_ftnref2" localSheetId="5">'Supply Potential'!#REF!</definedName>
    <definedName name="_ftnref3" localSheetId="5">'Supply Potential'!#REF!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" i="2" l="1"/>
  <c r="N42" i="2"/>
  <c r="H7" i="13"/>
  <c r="K6" i="13"/>
  <c r="K7" i="13" s="1"/>
  <c r="J6" i="13"/>
  <c r="J7" i="13" s="1"/>
  <c r="I6" i="13"/>
  <c r="I7" i="13" s="1"/>
  <c r="H6" i="13"/>
  <c r="G6" i="13"/>
  <c r="G7" i="13" s="1"/>
  <c r="F6" i="13"/>
  <c r="F7" i="13" s="1"/>
  <c r="E6" i="13"/>
  <c r="E7" i="13" s="1"/>
  <c r="K3" i="13"/>
  <c r="K4" i="13" s="1"/>
  <c r="J3" i="13"/>
  <c r="J4" i="13" s="1"/>
  <c r="I3" i="13"/>
  <c r="I4" i="13" s="1"/>
  <c r="H3" i="13"/>
  <c r="H4" i="13" s="1"/>
  <c r="G3" i="13"/>
  <c r="G4" i="13" s="1"/>
  <c r="F3" i="13"/>
  <c r="F4" i="13" s="1"/>
  <c r="E3" i="13"/>
  <c r="E4" i="13" s="1"/>
  <c r="B42" i="10" l="1"/>
  <c r="M42" i="5" l="1"/>
  <c r="L42" i="5"/>
  <c r="K42" i="5"/>
  <c r="J42" i="5"/>
  <c r="I42" i="5"/>
  <c r="H42" i="5"/>
  <c r="G42" i="5"/>
  <c r="F42" i="5"/>
  <c r="E42" i="5"/>
  <c r="D42" i="5"/>
  <c r="C42" i="5"/>
  <c r="B42" i="5"/>
  <c r="I42" i="10" l="1"/>
  <c r="H42" i="10"/>
  <c r="G42" i="10"/>
  <c r="F42" i="10"/>
  <c r="E42" i="10"/>
  <c r="D42" i="10"/>
  <c r="C42" i="10"/>
  <c r="M42" i="2"/>
  <c r="L42" i="2"/>
  <c r="K42" i="2"/>
  <c r="J42" i="2"/>
  <c r="I42" i="2"/>
  <c r="H42" i="2"/>
  <c r="G42" i="2"/>
  <c r="F42" i="2"/>
  <c r="E42" i="2"/>
  <c r="D42" i="2"/>
  <c r="C42" i="2"/>
  <c r="B4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Cold Winter" description="Connection to the 'Cold Winter' query in the workbook." type="5" refreshedVersion="8" background="1" saveData="1">
    <dbPr connection="Provider=Microsoft.Mashup.OleDb.1;Data Source=$Workbook$;Location=&quot;Cold Winter&quot;;Extended Properties=&quot;&quot;" command="SELECT * FROM [Cold Winter]"/>
  </connection>
  <connection id="2" xr16:uid="{00000000-0015-0000-FFFF-FFFF01000000}" keepAlive="1" name="Query - Cold Winter -15%" description="Connection to the 'Cold Winter -15%' query in the workbook." type="5" refreshedVersion="8" background="1" saveData="1">
    <dbPr connection="Provider=Microsoft.Mashup.OleDb.1;Data Source=$Workbook$;Location=&quot;Cold Winter -15%&quot;;Extended Properties=&quot;&quot;" command="SELECT * FROM [Cold Winter -15%]"/>
  </connection>
  <connection id="3" xr16:uid="{F5212682-21D4-4567-9257-955E811FFEBA}" keepAlive="1" name="Query - National Production" description="Connection to the 'National Production' query in the workbook." type="5" refreshedVersion="8" background="1" saveData="1">
    <dbPr connection="Provider=Microsoft.Mashup.OleDb.1;Data Source=$Workbook$;Location=&quot;National Production&quot;;Extended Properties=&quot;&quot;" command="SELECT * FROM [National Production]"/>
  </connection>
  <connection id="4" xr16:uid="{00000000-0015-0000-FFFF-FFFF02000000}" keepAlive="1" name="Query - Reference Summer" description="Connection to the 'Reference Summer' query in the workbook." type="5" refreshedVersion="8" background="1" saveData="1">
    <dbPr connection="Provider=Microsoft.Mashup.OleDb.1;Data Source=$Workbook$;Location=&quot;Reference Summer&quot;;Extended Properties=&quot;&quot;" command="SELECT * FROM [Reference Summer]"/>
  </connection>
  <connection id="5" xr16:uid="{00000000-0015-0000-FFFF-FFFF03000000}" keepAlive="1" name="Query - Reference Winter" description="Connection to the 'Reference Winter' query in the workbook." type="5" refreshedVersion="8" background="1" saveData="1">
    <dbPr connection="Provider=Microsoft.Mashup.OleDb.1;Data Source=$Workbook$;Location=&quot;Reference Winter&quot;;Extended Properties=&quot;&quot;" command="SELECT * FROM [Reference Winter]"/>
  </connection>
</connections>
</file>

<file path=xl/sharedStrings.xml><?xml version="1.0" encoding="utf-8"?>
<sst xmlns="http://schemas.openxmlformats.org/spreadsheetml/2006/main" count="237" uniqueCount="122">
  <si>
    <t>Annex B - Demand, National Production, Supply Potential and Export</t>
  </si>
  <si>
    <t>Average daily demand [GWh/d]</t>
  </si>
  <si>
    <t>Country</t>
  </si>
  <si>
    <t>October</t>
  </si>
  <si>
    <t>November</t>
  </si>
  <si>
    <t>December</t>
  </si>
  <si>
    <t>January</t>
  </si>
  <si>
    <t>February</t>
  </si>
  <si>
    <t>March</t>
  </si>
  <si>
    <t>2-WEEK</t>
  </si>
  <si>
    <t>PEAK DAY</t>
  </si>
  <si>
    <t>Demand AT</t>
  </si>
  <si>
    <t>Demand ATti</t>
  </si>
  <si>
    <t>Demand ATvo</t>
  </si>
  <si>
    <t>Demand BA</t>
  </si>
  <si>
    <t>Demand BEh</t>
  </si>
  <si>
    <t>Demand BEl</t>
  </si>
  <si>
    <t>Demand BGn</t>
  </si>
  <si>
    <t>Demand CH</t>
  </si>
  <si>
    <t>Demand CZ</t>
  </si>
  <si>
    <t>Demand DEg</t>
  </si>
  <si>
    <t>Demand DEl</t>
  </si>
  <si>
    <t>Demand DEn</t>
  </si>
  <si>
    <t>Demand DK</t>
  </si>
  <si>
    <t>Demand EE</t>
  </si>
  <si>
    <t>Demand ES</t>
  </si>
  <si>
    <t>Demand FI</t>
  </si>
  <si>
    <t>Demand FR</t>
  </si>
  <si>
    <t>Demand FRnL</t>
  </si>
  <si>
    <t>Demand GR</t>
  </si>
  <si>
    <t>Demand HR</t>
  </si>
  <si>
    <t>Demand HU</t>
  </si>
  <si>
    <t>Demand IE</t>
  </si>
  <si>
    <t>Demand IT</t>
  </si>
  <si>
    <t>Demand LT</t>
  </si>
  <si>
    <t>Demand LU</t>
  </si>
  <si>
    <t>Demand LV</t>
  </si>
  <si>
    <t>Demand MD</t>
  </si>
  <si>
    <t>Demand MK</t>
  </si>
  <si>
    <t>Demand NL</t>
  </si>
  <si>
    <t>Demand PL</t>
  </si>
  <si>
    <t>Demand PT</t>
  </si>
  <si>
    <t>Demand RO</t>
  </si>
  <si>
    <t>Demand RS</t>
  </si>
  <si>
    <t>Demand SE</t>
  </si>
  <si>
    <t>Demand SI</t>
  </si>
  <si>
    <t>Demand SK</t>
  </si>
  <si>
    <t>Demand UK</t>
  </si>
  <si>
    <t>Demand UKn</t>
  </si>
  <si>
    <t>Total</t>
  </si>
  <si>
    <t>April</t>
  </si>
  <si>
    <t>May</t>
  </si>
  <si>
    <t>June</t>
  </si>
  <si>
    <t>July</t>
  </si>
  <si>
    <t>August</t>
  </si>
  <si>
    <t>September</t>
  </si>
  <si>
    <t>Average daily production [GWh/d]</t>
  </si>
  <si>
    <t>The national gas production estimated by TSOs</t>
  </si>
  <si>
    <t>Oct</t>
  </si>
  <si>
    <t>Nov</t>
  </si>
  <si>
    <t>Dec</t>
  </si>
  <si>
    <t>Jan</t>
  </si>
  <si>
    <t>Feb</t>
  </si>
  <si>
    <t>Mar</t>
  </si>
  <si>
    <t>Apr</t>
  </si>
  <si>
    <t>Jun</t>
  </si>
  <si>
    <t>Jul</t>
  </si>
  <si>
    <t>Aug</t>
  </si>
  <si>
    <t>Sep</t>
  </si>
  <si>
    <t>PEAK</t>
  </si>
  <si>
    <t>NPcAT</t>
  </si>
  <si>
    <t>NPcATti</t>
  </si>
  <si>
    <t>NPcATvo</t>
  </si>
  <si>
    <t>NPcCZ</t>
  </si>
  <si>
    <t>NPcDEg</t>
  </si>
  <si>
    <t>NPcDEl</t>
  </si>
  <si>
    <t>NPcDEn</t>
  </si>
  <si>
    <t>NPcDK</t>
  </si>
  <si>
    <t>NPcEE</t>
  </si>
  <si>
    <t>NPcES</t>
  </si>
  <si>
    <t>NPcFI</t>
  </si>
  <si>
    <t>NPcFRg</t>
  </si>
  <si>
    <t>NPcHR</t>
  </si>
  <si>
    <t>NPcHU</t>
  </si>
  <si>
    <t>NPcIE</t>
  </si>
  <si>
    <t>NPcIT</t>
  </si>
  <si>
    <t>NPcNL</t>
  </si>
  <si>
    <t>NPcPL</t>
  </si>
  <si>
    <t>NPcRO</t>
  </si>
  <si>
    <t>NPcRS</t>
  </si>
  <si>
    <t>NPcSE</t>
  </si>
  <si>
    <t>NPcSK</t>
  </si>
  <si>
    <t>NPcUK</t>
  </si>
  <si>
    <t>GWh/day</t>
  </si>
  <si>
    <t>Winter Season</t>
  </si>
  <si>
    <t>Max per 30 days</t>
  </si>
  <si>
    <t>2-Week Cold Spell</t>
  </si>
  <si>
    <t>Summer Season</t>
  </si>
  <si>
    <t>Demand UA</t>
  </si>
  <si>
    <t>NPcUA</t>
  </si>
  <si>
    <t>LNG Optimal</t>
  </si>
  <si>
    <t>Supply Potential</t>
  </si>
  <si>
    <t>Algeria</t>
  </si>
  <si>
    <t>Libya</t>
  </si>
  <si>
    <t>Caspian Sea</t>
  </si>
  <si>
    <t>Norway</t>
  </si>
  <si>
    <t>LNG  Tight</t>
  </si>
  <si>
    <t>Russia</t>
  </si>
  <si>
    <t>3,850*</t>
  </si>
  <si>
    <t>TWh/season</t>
  </si>
  <si>
    <t>bcm/season</t>
  </si>
  <si>
    <t>High Demand ***</t>
  </si>
  <si>
    <t>Week 1**</t>
  </si>
  <si>
    <t>**</t>
  </si>
  <si>
    <t xml:space="preserve">Week 2    </t>
  </si>
  <si>
    <t>Peak day Cold Spell **</t>
  </si>
  <si>
    <t>* Supply is reduced some months according to Gassco’s maintenance plan</t>
  </si>
  <si>
    <t>** Limited to the observed February flow in the model results</t>
  </si>
  <si>
    <t xml:space="preserve">*** Additional LNG can be taken from the tanks </t>
  </si>
  <si>
    <t>The Ukrainian Reference Demand values were inadvertently omitted from the previous version of the Annex. The values now presented are those used in the model. 2-WEEK and PEAK DAYS demand values were also added</t>
  </si>
  <si>
    <t>The Ukrainian and German 5YA-15% Demand values were corrected from the previous version of the Annex. The values now presented are those used in the model.</t>
  </si>
  <si>
    <t>The Ukrainian average and UK Peak Production values were corrected from the previous version of the Annex. The values now presented are those used in the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</si>
</sst>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6"/>
      <color rgb="FFFFFFFF"/>
      <name val="Calibri"/>
      <family val="2"/>
    </font>
    <font>
      <b/>
      <sz val="14"/>
      <color rgb="FF000000"/>
      <name val="Calibri"/>
      <family val="2"/>
    </font>
    <font>
      <b/>
      <sz val="14"/>
      <color rgb="FF060C28"/>
      <name val="Calibri"/>
      <family val="2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4"/>
      <color rgb="FF060C28"/>
      <name val="Calibri"/>
      <family val="2"/>
    </font>
    <font>
      <sz val="11"/>
      <color rgb="FF060C28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30549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55AD3D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1" fillId="2" borderId="1" xfId="0" applyFont="1" applyFill="1" applyBorder="1"/>
    <xf numFmtId="2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5" fillId="3" borderId="5" xfId="0" applyFont="1" applyFill="1" applyBorder="1" applyAlignment="1">
      <alignment horizontal="center" vertical="center" wrapText="1" readingOrder="1"/>
    </xf>
    <xf numFmtId="3" fontId="7" fillId="4" borderId="5" xfId="0" applyNumberFormat="1" applyFont="1" applyFill="1" applyBorder="1" applyAlignment="1">
      <alignment horizontal="center" vertical="center" wrapText="1" readingOrder="1"/>
    </xf>
    <xf numFmtId="3" fontId="8" fillId="4" borderId="5" xfId="0" applyNumberFormat="1" applyFont="1" applyFill="1" applyBorder="1" applyAlignment="1">
      <alignment horizontal="center" vertical="center" wrapText="1" readingOrder="1"/>
    </xf>
    <xf numFmtId="3" fontId="7" fillId="0" borderId="5" xfId="0" applyNumberFormat="1" applyFont="1" applyBorder="1" applyAlignment="1">
      <alignment horizontal="center" vertical="center" wrapText="1" readingOrder="1"/>
    </xf>
    <xf numFmtId="0" fontId="9" fillId="3" borderId="5" xfId="0" applyFont="1" applyFill="1" applyBorder="1" applyAlignment="1">
      <alignment horizontal="center" vertical="center" wrapText="1" readingOrder="1"/>
    </xf>
    <xf numFmtId="3" fontId="10" fillId="4" borderId="5" xfId="0" applyNumberFormat="1" applyFont="1" applyFill="1" applyBorder="1" applyAlignment="1">
      <alignment horizontal="center" vertical="center" wrapText="1" readingOrder="1"/>
    </xf>
    <xf numFmtId="0" fontId="5" fillId="6" borderId="5" xfId="0" applyFont="1" applyFill="1" applyBorder="1" applyAlignment="1">
      <alignment horizontal="center" vertical="center" wrapText="1" readingOrder="1"/>
    </xf>
    <xf numFmtId="3" fontId="7" fillId="5" borderId="5" xfId="0" applyNumberFormat="1" applyFont="1" applyFill="1" applyBorder="1" applyAlignment="1">
      <alignment horizontal="center" vertical="center" wrapText="1" readingOrder="1"/>
    </xf>
    <xf numFmtId="3" fontId="8" fillId="5" borderId="5" xfId="0" applyNumberFormat="1" applyFont="1" applyFill="1" applyBorder="1" applyAlignment="1">
      <alignment horizontal="center" vertical="center" wrapText="1" readingOrder="1"/>
    </xf>
    <xf numFmtId="0" fontId="9" fillId="6" borderId="5" xfId="0" applyFont="1" applyFill="1" applyBorder="1" applyAlignment="1">
      <alignment horizontal="center" vertical="center" wrapText="1" readingOrder="1"/>
    </xf>
    <xf numFmtId="3" fontId="10" fillId="5" borderId="5" xfId="0" applyNumberFormat="1" applyFont="1" applyFill="1" applyBorder="1" applyAlignment="1">
      <alignment horizontal="center" vertical="center" wrapText="1" readingOrder="1"/>
    </xf>
    <xf numFmtId="3" fontId="4" fillId="0" borderId="5" xfId="0" applyNumberFormat="1" applyFont="1" applyBorder="1" applyAlignment="1">
      <alignment horizontal="center" vertical="center" wrapText="1" readingOrder="1"/>
    </xf>
    <xf numFmtId="3" fontId="11" fillId="0" borderId="5" xfId="0" applyNumberFormat="1" applyFont="1" applyBorder="1" applyAlignment="1">
      <alignment horizontal="center" vertical="center" wrapText="1" readingOrder="1"/>
    </xf>
    <xf numFmtId="3" fontId="4" fillId="4" borderId="5" xfId="0" applyNumberFormat="1" applyFont="1" applyFill="1" applyBorder="1" applyAlignment="1">
      <alignment horizontal="center" vertical="center" wrapText="1" readingOrder="1"/>
    </xf>
    <xf numFmtId="3" fontId="11" fillId="4" borderId="5" xfId="0" applyNumberFormat="1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center" vertical="center" wrapText="1" readingOrder="1"/>
    </xf>
    <xf numFmtId="0" fontId="0" fillId="7" borderId="0" xfId="0" applyFill="1"/>
    <xf numFmtId="0" fontId="12" fillId="7" borderId="0" xfId="0" applyFont="1" applyFill="1" applyAlignment="1">
      <alignment horizontal="left" vertical="center" readingOrder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3" borderId="5" xfId="0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5" fillId="6" borderId="6" xfId="0" applyFont="1" applyFill="1" applyBorder="1" applyAlignment="1">
      <alignment horizontal="center" vertical="center" wrapText="1" readingOrder="1"/>
    </xf>
    <xf numFmtId="0" fontId="5" fillId="6" borderId="9" xfId="0" applyFont="1" applyFill="1" applyBorder="1" applyAlignment="1">
      <alignment horizontal="center" vertical="center" wrapText="1" readingOrder="1"/>
    </xf>
    <xf numFmtId="0" fontId="5" fillId="6" borderId="12" xfId="0" applyFont="1" applyFill="1" applyBorder="1" applyAlignment="1">
      <alignment horizontal="center" vertical="center" wrapText="1" readingOrder="1"/>
    </xf>
    <xf numFmtId="0" fontId="5" fillId="6" borderId="7" xfId="0" applyFont="1" applyFill="1" applyBorder="1" applyAlignment="1">
      <alignment horizontal="center" vertical="center" wrapText="1" readingOrder="1"/>
    </xf>
    <xf numFmtId="0" fontId="5" fillId="6" borderId="8" xfId="0" applyFont="1" applyFill="1" applyBorder="1" applyAlignment="1">
      <alignment horizontal="center" vertical="center" wrapText="1" readingOrder="1"/>
    </xf>
    <xf numFmtId="0" fontId="5" fillId="6" borderId="10" xfId="0" applyFont="1" applyFill="1" applyBorder="1" applyAlignment="1">
      <alignment horizontal="center" vertical="center" wrapText="1" readingOrder="1"/>
    </xf>
    <xf numFmtId="0" fontId="5" fillId="6" borderId="11" xfId="0" applyFont="1" applyFill="1" applyBorder="1" applyAlignment="1">
      <alignment horizontal="center" vertical="center" wrapText="1" readingOrder="1"/>
    </xf>
    <xf numFmtId="0" fontId="5" fillId="6" borderId="13" xfId="0" applyFont="1" applyFill="1" applyBorder="1" applyAlignment="1">
      <alignment horizontal="center" vertical="center" wrapText="1" readingOrder="1"/>
    </xf>
    <xf numFmtId="0" fontId="5" fillId="6" borderId="14" xfId="0" applyFont="1" applyFill="1" applyBorder="1" applyAlignment="1">
      <alignment horizontal="center" vertical="center" wrapText="1" readingOrder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612320</xdr:colOff>
      <xdr:row>3</xdr:row>
      <xdr:rowOff>0</xdr:rowOff>
    </xdr:from>
    <xdr:to>
      <xdr:col>16</xdr:col>
      <xdr:colOff>13606</xdr:colOff>
      <xdr:row>76</xdr:row>
      <xdr:rowOff>98148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503D2C-BE6A-2E43-3A39-F6319D5EB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20" y="938893"/>
          <a:ext cx="9198429" cy="13011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021D9-0088-46B7-99EC-A587526069DB}">
  <dimension ref="B2"/>
  <sheetViews>
    <sheetView topLeftCell="A38" zoomScale="70" zoomScaleNormal="70" workbookViewId="0">
      <selection activeCell="Y32" sqref="Y32"/>
    </sheetView>
  </sheetViews>
  <sheetFormatPr defaultRowHeight="14.5" x14ac:dyDescent="0.35"/>
  <sheetData>
    <row r="2" spans="2:2" ht="46" x14ac:dyDescent="1">
      <c r="B2" s="3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zoomScale="90" zoomScaleNormal="90" workbookViewId="0">
      <selection activeCell="Q2" sqref="Q2:U6"/>
    </sheetView>
  </sheetViews>
  <sheetFormatPr defaultRowHeight="14.5" x14ac:dyDescent="0.35"/>
  <cols>
    <col min="1" max="1" width="18" customWidth="1"/>
    <col min="2" max="13" width="12.453125" customWidth="1"/>
    <col min="14" max="14" width="10.81640625" bestFit="1" customWidth="1"/>
    <col min="15" max="15" width="10" bestFit="1" customWidth="1"/>
  </cols>
  <sheetData>
    <row r="1" spans="1:21" x14ac:dyDescent="0.35">
      <c r="A1" s="26" t="s">
        <v>1</v>
      </c>
      <c r="B1" s="27"/>
      <c r="C1" s="27"/>
      <c r="D1" s="27"/>
      <c r="E1" s="27"/>
      <c r="F1" s="27"/>
      <c r="G1" s="27"/>
      <c r="H1" s="27"/>
      <c r="I1" s="27"/>
    </row>
    <row r="2" spans="1:21" ht="14.5" customHeight="1" x14ac:dyDescent="0.3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  <c r="M2" s="4" t="s">
        <v>55</v>
      </c>
      <c r="N2" s="4" t="s">
        <v>9</v>
      </c>
      <c r="O2" s="4" t="s">
        <v>10</v>
      </c>
      <c r="Q2" s="43" t="s">
        <v>119</v>
      </c>
      <c r="R2" s="43"/>
      <c r="S2" s="43"/>
      <c r="T2" s="43"/>
      <c r="U2" s="43"/>
    </row>
    <row r="3" spans="1:21" ht="15" customHeight="1" x14ac:dyDescent="0.35">
      <c r="A3" s="7" t="s">
        <v>11</v>
      </c>
      <c r="B3" s="1">
        <v>191.08919900000001</v>
      </c>
      <c r="C3" s="1">
        <v>287.65204299999999</v>
      </c>
      <c r="D3" s="1">
        <v>317.760085</v>
      </c>
      <c r="E3" s="1">
        <v>372.88985500000001</v>
      </c>
      <c r="F3" s="1">
        <v>307.69106299999999</v>
      </c>
      <c r="G3" s="1">
        <v>236.10307499999999</v>
      </c>
      <c r="H3" s="1">
        <v>159.31439399999999</v>
      </c>
      <c r="I3" s="1">
        <v>116.388974</v>
      </c>
      <c r="J3" s="1">
        <v>98.024576999999994</v>
      </c>
      <c r="K3" s="1">
        <v>95.192036999999999</v>
      </c>
      <c r="L3" s="1">
        <v>90.506601000000003</v>
      </c>
      <c r="M3" s="1">
        <v>113.47331</v>
      </c>
      <c r="N3" s="1">
        <v>368.73829899999998</v>
      </c>
      <c r="O3" s="1">
        <v>400.03</v>
      </c>
      <c r="Q3" s="43"/>
      <c r="R3" s="43"/>
      <c r="S3" s="43"/>
      <c r="T3" s="43"/>
      <c r="U3" s="43"/>
    </row>
    <row r="4" spans="1:21" x14ac:dyDescent="0.35">
      <c r="A4" s="7" t="s">
        <v>12</v>
      </c>
      <c r="B4" s="1">
        <v>9.6842550000000003</v>
      </c>
      <c r="C4" s="1">
        <v>13.920045999999999</v>
      </c>
      <c r="D4" s="1">
        <v>17.553854000000001</v>
      </c>
      <c r="E4" s="1">
        <v>19.490625000000001</v>
      </c>
      <c r="F4" s="1">
        <v>14.885256999999999</v>
      </c>
      <c r="G4" s="1">
        <v>12.716581</v>
      </c>
      <c r="H4" s="1">
        <v>8.933427</v>
      </c>
      <c r="I4" s="1">
        <v>6.99648</v>
      </c>
      <c r="J4" s="1">
        <v>5.3606470000000002</v>
      </c>
      <c r="K4" s="1">
        <v>5.8462339999999999</v>
      </c>
      <c r="L4" s="1">
        <v>5.19292</v>
      </c>
      <c r="M4" s="1">
        <v>6.4898850000000001</v>
      </c>
      <c r="N4" s="1">
        <v>17.099387</v>
      </c>
      <c r="O4" s="1">
        <v>19.72</v>
      </c>
      <c r="Q4" s="43"/>
      <c r="R4" s="43"/>
      <c r="S4" s="43"/>
      <c r="T4" s="43"/>
      <c r="U4" s="43"/>
    </row>
    <row r="5" spans="1:21" x14ac:dyDescent="0.35">
      <c r="A5" s="7" t="s">
        <v>13</v>
      </c>
      <c r="B5" s="1">
        <v>5.438015</v>
      </c>
      <c r="C5" s="1">
        <v>7.7178930000000001</v>
      </c>
      <c r="D5" s="1">
        <v>9.0828310000000005</v>
      </c>
      <c r="E5" s="1">
        <v>9.9574069999999999</v>
      </c>
      <c r="F5" s="1">
        <v>7.934552</v>
      </c>
      <c r="G5" s="1">
        <v>7.2800250000000002</v>
      </c>
      <c r="H5" s="1">
        <v>5.3249899999999997</v>
      </c>
      <c r="I5" s="1">
        <v>4.0347410000000004</v>
      </c>
      <c r="J5" s="1">
        <v>3.1438389999999998</v>
      </c>
      <c r="K5" s="1">
        <v>2.9097909999999998</v>
      </c>
      <c r="L5" s="1">
        <v>2.5268000000000002</v>
      </c>
      <c r="M5" s="1">
        <v>3.8728099999999999</v>
      </c>
      <c r="N5" s="1">
        <v>9.3548329999999993</v>
      </c>
      <c r="O5" s="1">
        <v>10.41</v>
      </c>
      <c r="Q5" s="43"/>
      <c r="R5" s="43"/>
      <c r="S5" s="43"/>
      <c r="T5" s="43"/>
      <c r="U5" s="43"/>
    </row>
    <row r="6" spans="1:21" x14ac:dyDescent="0.35">
      <c r="A6" s="7" t="s">
        <v>14</v>
      </c>
      <c r="B6" s="1">
        <v>4.37</v>
      </c>
      <c r="C6" s="1">
        <v>8.11</v>
      </c>
      <c r="D6" s="1">
        <v>10.16</v>
      </c>
      <c r="E6" s="1">
        <v>10.68</v>
      </c>
      <c r="F6" s="1">
        <v>8.76</v>
      </c>
      <c r="G6" s="1">
        <v>6.71</v>
      </c>
      <c r="H6" s="1">
        <v>4.1900000000000004</v>
      </c>
      <c r="I6" s="1">
        <v>1.6</v>
      </c>
      <c r="J6" s="1">
        <v>1.1200000000000001</v>
      </c>
      <c r="K6" s="1">
        <v>1.08</v>
      </c>
      <c r="L6" s="1">
        <v>1.02</v>
      </c>
      <c r="M6" s="1">
        <v>1.19</v>
      </c>
      <c r="N6" s="1">
        <v>12.19</v>
      </c>
      <c r="O6" s="1">
        <v>13.71</v>
      </c>
      <c r="P6" s="2"/>
      <c r="Q6" s="43"/>
      <c r="R6" s="43"/>
      <c r="S6" s="43"/>
      <c r="T6" s="43"/>
      <c r="U6" s="43"/>
    </row>
    <row r="7" spans="1:21" x14ac:dyDescent="0.35">
      <c r="A7" s="7" t="s">
        <v>15</v>
      </c>
      <c r="B7" s="1">
        <v>472.03208100000001</v>
      </c>
      <c r="C7" s="1">
        <v>616.360769</v>
      </c>
      <c r="D7" s="1">
        <v>672.83186999999998</v>
      </c>
      <c r="E7" s="1">
        <v>746.57084499999996</v>
      </c>
      <c r="F7" s="1">
        <v>691.29241500000001</v>
      </c>
      <c r="G7" s="1">
        <v>580.631306</v>
      </c>
      <c r="H7" s="1">
        <v>439.64353799999998</v>
      </c>
      <c r="I7" s="1">
        <v>317.81333999999998</v>
      </c>
      <c r="J7" s="1">
        <v>284.18082800000002</v>
      </c>
      <c r="K7" s="1">
        <v>260.05245100000002</v>
      </c>
      <c r="L7" s="1">
        <v>265.703824</v>
      </c>
      <c r="M7" s="1">
        <v>297.01803799999999</v>
      </c>
      <c r="N7" s="1">
        <v>1344.72</v>
      </c>
      <c r="O7" s="1">
        <v>1430.4</v>
      </c>
      <c r="P7" s="2"/>
      <c r="Q7" s="44"/>
      <c r="R7" s="44"/>
      <c r="S7" s="44"/>
      <c r="T7" s="44"/>
      <c r="U7" s="44"/>
    </row>
    <row r="8" spans="1:21" x14ac:dyDescent="0.35">
      <c r="A8" s="7" t="s">
        <v>16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Q8" s="44"/>
      <c r="R8" s="44"/>
      <c r="S8" s="44"/>
      <c r="T8" s="44"/>
      <c r="U8" s="44"/>
    </row>
    <row r="9" spans="1:21" x14ac:dyDescent="0.35">
      <c r="A9" s="7" t="s">
        <v>17</v>
      </c>
      <c r="B9" s="1">
        <v>81.370677999999998</v>
      </c>
      <c r="C9" s="1">
        <v>98.189425999999997</v>
      </c>
      <c r="D9" s="1">
        <v>114.615431</v>
      </c>
      <c r="E9" s="1">
        <v>129.87501599999999</v>
      </c>
      <c r="F9" s="1">
        <v>128.32800499999999</v>
      </c>
      <c r="G9" s="1">
        <v>113.683212</v>
      </c>
      <c r="H9" s="1">
        <v>91.188439000000002</v>
      </c>
      <c r="I9" s="1">
        <v>68.261336</v>
      </c>
      <c r="J9" s="1">
        <v>61.731741999999997</v>
      </c>
      <c r="K9" s="1">
        <v>60.389346000000003</v>
      </c>
      <c r="L9" s="1">
        <v>58.769815000000001</v>
      </c>
      <c r="M9" s="1">
        <v>72.571442000000005</v>
      </c>
      <c r="N9" s="1">
        <v>130.83000000000001</v>
      </c>
      <c r="O9" s="1">
        <v>155.69999999999999</v>
      </c>
      <c r="Q9" s="44"/>
      <c r="R9" s="44"/>
      <c r="S9" s="44"/>
      <c r="T9" s="44"/>
      <c r="U9" s="44"/>
    </row>
    <row r="10" spans="1:21" x14ac:dyDescent="0.35">
      <c r="A10" s="7" t="s">
        <v>18</v>
      </c>
      <c r="B10" s="1">
        <v>85.489754000000005</v>
      </c>
      <c r="C10" s="1">
        <v>131.837085</v>
      </c>
      <c r="D10" s="1">
        <v>156.54143300000001</v>
      </c>
      <c r="E10" s="1">
        <v>166.442216</v>
      </c>
      <c r="F10" s="1">
        <v>155.62316200000001</v>
      </c>
      <c r="G10" s="1">
        <v>123.10633199999999</v>
      </c>
      <c r="H10" s="1">
        <v>89.393528000000003</v>
      </c>
      <c r="I10" s="1">
        <v>64.633639000000002</v>
      </c>
      <c r="J10" s="1">
        <v>41.253115999999999</v>
      </c>
      <c r="K10" s="1">
        <v>33.838166000000001</v>
      </c>
      <c r="L10" s="1">
        <v>35.490571000000003</v>
      </c>
      <c r="M10" s="1">
        <v>52.634130999999996</v>
      </c>
      <c r="N10" s="1">
        <v>177.52</v>
      </c>
      <c r="O10" s="1">
        <v>225.18</v>
      </c>
      <c r="Q10" s="44"/>
      <c r="R10" s="44"/>
      <c r="S10" s="44"/>
      <c r="T10" s="44"/>
      <c r="U10" s="44"/>
    </row>
    <row r="11" spans="1:21" x14ac:dyDescent="0.35">
      <c r="A11" s="7" t="s">
        <v>19</v>
      </c>
      <c r="B11" s="1">
        <v>208.15</v>
      </c>
      <c r="C11" s="1">
        <v>307.89999999999998</v>
      </c>
      <c r="D11" s="1">
        <v>350.5</v>
      </c>
      <c r="E11" s="1">
        <v>389.83</v>
      </c>
      <c r="F11" s="1">
        <v>353.08</v>
      </c>
      <c r="G11" s="1">
        <v>289.14999999999998</v>
      </c>
      <c r="H11" s="1">
        <v>218.89</v>
      </c>
      <c r="I11" s="1">
        <v>145.78</v>
      </c>
      <c r="J11" s="1">
        <v>121.79</v>
      </c>
      <c r="K11" s="1">
        <v>114.17</v>
      </c>
      <c r="L11" s="1">
        <v>110.25</v>
      </c>
      <c r="M11" s="1">
        <v>131.11000000000001</v>
      </c>
      <c r="N11" s="1">
        <v>592.1</v>
      </c>
      <c r="O11" s="1">
        <v>697.4</v>
      </c>
    </row>
    <row r="12" spans="1:21" x14ac:dyDescent="0.35">
      <c r="A12" s="7" t="s">
        <v>20</v>
      </c>
      <c r="B12" s="1">
        <v>1166.1199999999999</v>
      </c>
      <c r="C12" s="1">
        <v>1474.31</v>
      </c>
      <c r="D12" s="1">
        <v>1626.72</v>
      </c>
      <c r="E12" s="1">
        <v>1474.62</v>
      </c>
      <c r="F12" s="1">
        <v>1482.9</v>
      </c>
      <c r="G12" s="1">
        <v>1435.52</v>
      </c>
      <c r="H12" s="1">
        <v>977.04</v>
      </c>
      <c r="I12" s="1">
        <v>841.72</v>
      </c>
      <c r="J12" s="1">
        <v>740.17</v>
      </c>
      <c r="K12" s="1">
        <v>750.2</v>
      </c>
      <c r="L12" s="1">
        <v>741.17</v>
      </c>
      <c r="M12" s="1">
        <v>885.8</v>
      </c>
      <c r="N12" s="1">
        <v>2184.4699999999998</v>
      </c>
      <c r="O12" s="1">
        <v>2695.95</v>
      </c>
    </row>
    <row r="13" spans="1:21" x14ac:dyDescent="0.35">
      <c r="A13" s="7" t="s">
        <v>21</v>
      </c>
      <c r="B13" s="1">
        <v>135.38</v>
      </c>
      <c r="C13" s="1">
        <v>186.83</v>
      </c>
      <c r="D13" s="1">
        <v>212.27</v>
      </c>
      <c r="E13" s="1">
        <v>186.88</v>
      </c>
      <c r="F13" s="1">
        <v>188.26</v>
      </c>
      <c r="G13" s="1">
        <v>180.36</v>
      </c>
      <c r="H13" s="1">
        <v>103.82</v>
      </c>
      <c r="I13" s="1">
        <v>81.23</v>
      </c>
      <c r="J13" s="1">
        <v>64.28</v>
      </c>
      <c r="K13" s="1">
        <v>65.959999999999994</v>
      </c>
      <c r="L13" s="1">
        <v>64.45</v>
      </c>
      <c r="M13" s="1">
        <v>88.59</v>
      </c>
      <c r="N13" s="1">
        <v>305.38</v>
      </c>
      <c r="O13" s="1">
        <v>390.75</v>
      </c>
    </row>
    <row r="14" spans="1:21" x14ac:dyDescent="0.35">
      <c r="A14" s="7" t="s">
        <v>22</v>
      </c>
      <c r="B14" s="1">
        <v>1347.59</v>
      </c>
      <c r="C14" s="1">
        <v>1855.86</v>
      </c>
      <c r="D14" s="1">
        <v>2107.2199999999998</v>
      </c>
      <c r="E14" s="1">
        <v>1856.37</v>
      </c>
      <c r="F14" s="1">
        <v>1870.03</v>
      </c>
      <c r="G14" s="1">
        <v>1791.89</v>
      </c>
      <c r="H14" s="1">
        <v>1035.77</v>
      </c>
      <c r="I14" s="1">
        <v>812.59</v>
      </c>
      <c r="J14" s="1">
        <v>645.12</v>
      </c>
      <c r="K14" s="1">
        <v>661.66</v>
      </c>
      <c r="L14" s="1">
        <v>646.78</v>
      </c>
      <c r="M14" s="1">
        <v>885.29</v>
      </c>
      <c r="N14" s="1">
        <v>3027.06</v>
      </c>
      <c r="O14" s="1">
        <v>3870.58</v>
      </c>
    </row>
    <row r="15" spans="1:21" x14ac:dyDescent="0.35">
      <c r="A15" s="7" t="s">
        <v>23</v>
      </c>
      <c r="B15" s="1">
        <v>56.677419</v>
      </c>
      <c r="C15" s="1">
        <v>72.400000000000006</v>
      </c>
      <c r="D15" s="1">
        <v>84.290322000000003</v>
      </c>
      <c r="E15" s="1">
        <v>96.580645000000004</v>
      </c>
      <c r="F15" s="1">
        <v>83.642857000000006</v>
      </c>
      <c r="G15" s="1">
        <v>65.838708999999994</v>
      </c>
      <c r="H15" s="1">
        <v>54.5</v>
      </c>
      <c r="I15" s="1">
        <v>45.580644999999997</v>
      </c>
      <c r="J15" s="1">
        <v>34.9</v>
      </c>
      <c r="K15" s="1">
        <v>28.580645000000001</v>
      </c>
      <c r="L15" s="1">
        <v>36.419353999999998</v>
      </c>
      <c r="M15" s="1">
        <v>38.933332999999998</v>
      </c>
      <c r="N15" s="1">
        <v>95.3</v>
      </c>
      <c r="O15" s="1">
        <v>136</v>
      </c>
    </row>
    <row r="16" spans="1:21" x14ac:dyDescent="0.35">
      <c r="A16" s="7" t="s">
        <v>24</v>
      </c>
      <c r="B16" s="1">
        <v>8.99</v>
      </c>
      <c r="C16" s="1">
        <v>12.71</v>
      </c>
      <c r="D16" s="1">
        <v>15.83</v>
      </c>
      <c r="E16" s="1">
        <v>21.04</v>
      </c>
      <c r="F16" s="1">
        <v>19.329999999999998</v>
      </c>
      <c r="G16" s="1">
        <v>11.39</v>
      </c>
      <c r="H16" s="1">
        <v>9.52</v>
      </c>
      <c r="I16" s="1">
        <v>5.78</v>
      </c>
      <c r="J16" s="1">
        <v>4.5</v>
      </c>
      <c r="K16" s="1">
        <v>4.29</v>
      </c>
      <c r="L16" s="1">
        <v>4.47</v>
      </c>
      <c r="M16" s="1">
        <v>4.74</v>
      </c>
      <c r="N16" s="1">
        <v>35</v>
      </c>
      <c r="O16" s="1">
        <v>42.9</v>
      </c>
    </row>
    <row r="17" spans="1:15" x14ac:dyDescent="0.35">
      <c r="A17" s="7" t="s">
        <v>25</v>
      </c>
      <c r="B17" s="1">
        <v>740.26290800000004</v>
      </c>
      <c r="C17" s="1">
        <v>868.64569300000005</v>
      </c>
      <c r="D17" s="1">
        <v>978.93064100000004</v>
      </c>
      <c r="E17" s="1">
        <v>1103.383331</v>
      </c>
      <c r="F17" s="1">
        <v>995.01345100000003</v>
      </c>
      <c r="G17" s="1">
        <v>883.56681500000002</v>
      </c>
      <c r="H17" s="1">
        <v>743.95426399999997</v>
      </c>
      <c r="I17" s="1">
        <v>704.88246300000003</v>
      </c>
      <c r="J17" s="1">
        <v>709.24868500000002</v>
      </c>
      <c r="K17" s="1">
        <v>722.961229</v>
      </c>
      <c r="L17" s="1">
        <v>676.74451799999997</v>
      </c>
      <c r="M17" s="1">
        <v>704.76935400000002</v>
      </c>
      <c r="N17" s="1">
        <v>1522.8717320000001</v>
      </c>
      <c r="O17" s="1">
        <v>1735.984631</v>
      </c>
    </row>
    <row r="18" spans="1:15" x14ac:dyDescent="0.35">
      <c r="A18" s="7" t="s">
        <v>26</v>
      </c>
      <c r="B18" s="1">
        <v>35</v>
      </c>
      <c r="C18" s="1">
        <v>43</v>
      </c>
      <c r="D18" s="1">
        <v>50</v>
      </c>
      <c r="E18" s="1">
        <v>49</v>
      </c>
      <c r="F18" s="1">
        <v>51</v>
      </c>
      <c r="G18" s="1">
        <v>44</v>
      </c>
      <c r="H18" s="1">
        <v>35</v>
      </c>
      <c r="I18" s="1">
        <v>30</v>
      </c>
      <c r="J18" s="1">
        <v>29</v>
      </c>
      <c r="K18" s="1">
        <v>29</v>
      </c>
      <c r="L18" s="1">
        <v>30</v>
      </c>
      <c r="M18" s="1">
        <v>32</v>
      </c>
      <c r="N18" s="1">
        <v>105</v>
      </c>
      <c r="O18" s="1">
        <v>130</v>
      </c>
    </row>
    <row r="19" spans="1:15" x14ac:dyDescent="0.35">
      <c r="A19" s="7" t="s">
        <v>27</v>
      </c>
      <c r="B19" s="1">
        <v>852.66292199999998</v>
      </c>
      <c r="C19" s="1">
        <v>1290.1174349999999</v>
      </c>
      <c r="D19" s="1">
        <v>1494.1945000000001</v>
      </c>
      <c r="E19" s="1">
        <v>1799.7249320000001</v>
      </c>
      <c r="F19" s="1">
        <v>1386.8667720000001</v>
      </c>
      <c r="G19" s="1">
        <v>1116.7431529999999</v>
      </c>
      <c r="H19" s="1">
        <v>778.40162399999997</v>
      </c>
      <c r="I19" s="1">
        <v>560.66162399999996</v>
      </c>
      <c r="J19" s="1">
        <v>498.20939099999998</v>
      </c>
      <c r="K19" s="1">
        <v>486.57950299999999</v>
      </c>
      <c r="L19" s="1">
        <v>440.55453799999998</v>
      </c>
      <c r="M19" s="1">
        <v>585.07622100000003</v>
      </c>
      <c r="N19" s="1">
        <v>2361</v>
      </c>
      <c r="O19" s="1">
        <v>2872</v>
      </c>
    </row>
    <row r="20" spans="1:15" x14ac:dyDescent="0.35">
      <c r="A20" s="7" t="s">
        <v>28</v>
      </c>
      <c r="B20" s="1">
        <v>17.586113000000001</v>
      </c>
      <c r="C20" s="1">
        <v>27.440643000000001</v>
      </c>
      <c r="D20" s="1">
        <v>31.624345000000002</v>
      </c>
      <c r="E20" s="1">
        <v>38.291102000000002</v>
      </c>
      <c r="F20" s="1">
        <v>30.031428999999999</v>
      </c>
      <c r="G20" s="1">
        <v>23.595146</v>
      </c>
      <c r="H20" s="1">
        <v>13.333333</v>
      </c>
      <c r="I20" s="1">
        <v>9.6774190000000004</v>
      </c>
      <c r="J20" s="1">
        <v>6.6666660000000002</v>
      </c>
      <c r="K20" s="1">
        <v>6.4516119999999999</v>
      </c>
      <c r="L20" s="1">
        <v>6.4516119999999999</v>
      </c>
      <c r="M20" s="1">
        <v>6.6666660000000002</v>
      </c>
      <c r="N20" s="1">
        <v>74</v>
      </c>
      <c r="O20" s="1">
        <v>90</v>
      </c>
    </row>
    <row r="21" spans="1:15" x14ac:dyDescent="0.35">
      <c r="A21" s="7" t="s">
        <v>29</v>
      </c>
      <c r="B21" s="1">
        <v>120.685361</v>
      </c>
      <c r="C21" s="1">
        <v>191.56074100000001</v>
      </c>
      <c r="D21" s="1">
        <v>246.40979899999999</v>
      </c>
      <c r="E21" s="1">
        <v>292.68708900000001</v>
      </c>
      <c r="F21" s="1">
        <v>227.32068000000001</v>
      </c>
      <c r="G21" s="1">
        <v>190.59052700000001</v>
      </c>
      <c r="H21" s="1">
        <v>139.46719200000001</v>
      </c>
      <c r="I21" s="1">
        <v>131.11289500000001</v>
      </c>
      <c r="J21" s="1">
        <v>165.27556899999999</v>
      </c>
      <c r="K21" s="1">
        <v>222.94362100000001</v>
      </c>
      <c r="L21" s="1">
        <v>171.86194399999999</v>
      </c>
      <c r="M21" s="1">
        <v>154.36452800000001</v>
      </c>
      <c r="N21" s="1">
        <v>319.94</v>
      </c>
      <c r="O21" s="1">
        <v>386.66</v>
      </c>
    </row>
    <row r="22" spans="1:15" x14ac:dyDescent="0.35">
      <c r="A22" s="7" t="s">
        <v>30</v>
      </c>
      <c r="B22" s="1">
        <v>81.116292999999999</v>
      </c>
      <c r="C22" s="1">
        <v>103.59396700000001</v>
      </c>
      <c r="D22" s="1">
        <v>120.713374</v>
      </c>
      <c r="E22" s="1">
        <v>136.42348000000001</v>
      </c>
      <c r="F22" s="1">
        <v>106.182123</v>
      </c>
      <c r="G22" s="1">
        <v>86.151258999999996</v>
      </c>
      <c r="H22" s="1">
        <v>72.360371000000001</v>
      </c>
      <c r="I22" s="1">
        <v>38.662962999999998</v>
      </c>
      <c r="J22" s="1">
        <v>26.818089000000001</v>
      </c>
      <c r="K22" s="1">
        <v>50.070041000000003</v>
      </c>
      <c r="L22" s="1">
        <v>49.289748000000003</v>
      </c>
      <c r="M22" s="1">
        <v>50.113576999999999</v>
      </c>
      <c r="N22" s="1">
        <v>144.09661199999999</v>
      </c>
      <c r="O22" s="1">
        <v>161.70901499999999</v>
      </c>
    </row>
    <row r="23" spans="1:15" x14ac:dyDescent="0.35">
      <c r="A23" s="7" t="s">
        <v>31</v>
      </c>
      <c r="B23" s="1">
        <v>291.32</v>
      </c>
      <c r="C23" s="1">
        <v>391.32</v>
      </c>
      <c r="D23" s="1">
        <v>465.47</v>
      </c>
      <c r="E23" s="1">
        <v>497.05</v>
      </c>
      <c r="F23" s="1">
        <v>439.11</v>
      </c>
      <c r="G23" s="1">
        <v>374.63</v>
      </c>
      <c r="H23" s="1">
        <v>249</v>
      </c>
      <c r="I23" s="1">
        <v>192.2</v>
      </c>
      <c r="J23" s="1">
        <v>163.30000000000001</v>
      </c>
      <c r="K23" s="1">
        <v>164.8</v>
      </c>
      <c r="L23" s="1">
        <v>154.5</v>
      </c>
      <c r="M23" s="1">
        <v>173.7</v>
      </c>
      <c r="N23" s="1">
        <v>644.79999999999995</v>
      </c>
      <c r="O23" s="1">
        <v>700</v>
      </c>
    </row>
    <row r="24" spans="1:15" x14ac:dyDescent="0.35">
      <c r="A24" s="7" t="s">
        <v>32</v>
      </c>
      <c r="B24" s="1">
        <v>140.455479</v>
      </c>
      <c r="C24" s="1">
        <v>154.59985800000001</v>
      </c>
      <c r="D24" s="1">
        <v>180.92181500000001</v>
      </c>
      <c r="E24" s="1">
        <v>189.525992</v>
      </c>
      <c r="F24" s="1">
        <v>213.93200100000001</v>
      </c>
      <c r="G24" s="1">
        <v>157.55518699999999</v>
      </c>
      <c r="H24" s="1">
        <v>158.421076</v>
      </c>
      <c r="I24" s="1">
        <v>139.156451</v>
      </c>
      <c r="J24" s="1">
        <v>142.75103899999999</v>
      </c>
      <c r="K24" s="1">
        <v>124.182303</v>
      </c>
      <c r="L24" s="1">
        <v>118.303015</v>
      </c>
      <c r="M24" s="1">
        <v>137.99852999999999</v>
      </c>
      <c r="N24" s="1">
        <v>201.06</v>
      </c>
      <c r="O24" s="1">
        <v>337.486964</v>
      </c>
    </row>
    <row r="25" spans="1:15" x14ac:dyDescent="0.35">
      <c r="A25" s="7" t="s">
        <v>33</v>
      </c>
      <c r="B25" s="1">
        <v>1600</v>
      </c>
      <c r="C25" s="1">
        <v>2250</v>
      </c>
      <c r="D25" s="1">
        <v>2650</v>
      </c>
      <c r="E25" s="1">
        <v>2900</v>
      </c>
      <c r="F25" s="1">
        <v>2750</v>
      </c>
      <c r="G25" s="1">
        <v>2150</v>
      </c>
      <c r="H25" s="1">
        <v>1500</v>
      </c>
      <c r="I25" s="1">
        <v>1150</v>
      </c>
      <c r="J25" s="1">
        <v>1200</v>
      </c>
      <c r="K25" s="1">
        <v>1350</v>
      </c>
      <c r="L25" s="1">
        <v>1050</v>
      </c>
      <c r="M25" s="1">
        <v>1400</v>
      </c>
      <c r="N25" s="1">
        <v>3447</v>
      </c>
      <c r="O25" s="1">
        <v>4670</v>
      </c>
    </row>
    <row r="26" spans="1:15" x14ac:dyDescent="0.35">
      <c r="A26" s="7" t="s">
        <v>34</v>
      </c>
      <c r="B26" s="1">
        <v>56.33</v>
      </c>
      <c r="C26" s="1">
        <v>56.46</v>
      </c>
      <c r="D26" s="1">
        <v>62.38</v>
      </c>
      <c r="E26" s="1">
        <v>56.87</v>
      </c>
      <c r="F26" s="1">
        <v>58.52</v>
      </c>
      <c r="G26" s="1">
        <v>52.92</v>
      </c>
      <c r="H26" s="1">
        <v>55.52</v>
      </c>
      <c r="I26" s="1">
        <v>35.69</v>
      </c>
      <c r="J26" s="1">
        <v>31.81</v>
      </c>
      <c r="K26" s="1">
        <v>30.41</v>
      </c>
      <c r="L26" s="1">
        <v>33.69</v>
      </c>
      <c r="M26" s="1">
        <v>42.86</v>
      </c>
      <c r="N26" s="1">
        <v>122</v>
      </c>
      <c r="O26" s="1">
        <v>135.34</v>
      </c>
    </row>
    <row r="27" spans="1:15" x14ac:dyDescent="0.35">
      <c r="A27" s="7" t="s">
        <v>35</v>
      </c>
      <c r="B27" s="1">
        <v>18</v>
      </c>
      <c r="C27" s="1">
        <v>25</v>
      </c>
      <c r="D27" s="1">
        <v>27</v>
      </c>
      <c r="E27" s="1">
        <v>31</v>
      </c>
      <c r="F27" s="1">
        <v>27</v>
      </c>
      <c r="G27" s="1">
        <v>24</v>
      </c>
      <c r="H27" s="1">
        <v>19</v>
      </c>
      <c r="I27" s="1">
        <v>13</v>
      </c>
      <c r="J27" s="1">
        <v>11</v>
      </c>
      <c r="K27" s="1">
        <v>10</v>
      </c>
      <c r="L27" s="1">
        <v>8</v>
      </c>
      <c r="M27" s="1">
        <v>13</v>
      </c>
      <c r="N27" s="1">
        <v>49.2</v>
      </c>
      <c r="O27" s="1">
        <v>60.1</v>
      </c>
    </row>
    <row r="28" spans="1:15" x14ac:dyDescent="0.35">
      <c r="A28" s="7" t="s">
        <v>36</v>
      </c>
      <c r="B28" s="1">
        <v>18.229651</v>
      </c>
      <c r="C28" s="1">
        <v>31.506456</v>
      </c>
      <c r="D28" s="1">
        <v>34.313659999999999</v>
      </c>
      <c r="E28" s="1">
        <v>38.001300999999998</v>
      </c>
      <c r="F28" s="1">
        <v>59.86853</v>
      </c>
      <c r="G28" s="1">
        <v>29.761467</v>
      </c>
      <c r="H28" s="1">
        <v>18.412965</v>
      </c>
      <c r="I28" s="1">
        <v>8.8925970000000003</v>
      </c>
      <c r="J28" s="1">
        <v>5.5148650000000004</v>
      </c>
      <c r="K28" s="1">
        <v>11.64148</v>
      </c>
      <c r="L28" s="1">
        <v>14.682060999999999</v>
      </c>
      <c r="M28" s="1">
        <v>17.769932000000001</v>
      </c>
      <c r="N28" s="1">
        <v>88.93</v>
      </c>
      <c r="O28" s="1">
        <v>112.75</v>
      </c>
    </row>
    <row r="29" spans="1:15" x14ac:dyDescent="0.35">
      <c r="A29" s="7" t="s">
        <v>37</v>
      </c>
      <c r="B29" s="1">
        <v>45.28</v>
      </c>
      <c r="C29" s="1">
        <v>59.43</v>
      </c>
      <c r="D29" s="1">
        <v>71.510000000000005</v>
      </c>
      <c r="E29" s="1">
        <v>87.64</v>
      </c>
      <c r="F29" s="1">
        <v>84.1</v>
      </c>
      <c r="G29" s="1">
        <v>59.18</v>
      </c>
      <c r="H29" s="1">
        <v>43.66</v>
      </c>
      <c r="I29" s="1">
        <v>33.26</v>
      </c>
      <c r="J29" s="1">
        <v>29.7</v>
      </c>
      <c r="K29" s="1">
        <v>28.71</v>
      </c>
      <c r="L29" s="1">
        <v>29.52</v>
      </c>
      <c r="M29" s="1">
        <v>31.94</v>
      </c>
      <c r="N29" s="1">
        <v>88.74</v>
      </c>
      <c r="O29" s="1">
        <v>101.38</v>
      </c>
    </row>
    <row r="30" spans="1:15" x14ac:dyDescent="0.35">
      <c r="A30" s="7" t="s">
        <v>38</v>
      </c>
      <c r="B30" s="1">
        <v>6.57</v>
      </c>
      <c r="C30" s="1">
        <v>12.75</v>
      </c>
      <c r="D30" s="1">
        <v>14.66</v>
      </c>
      <c r="E30" s="1">
        <v>14.21</v>
      </c>
      <c r="F30" s="1">
        <v>13.59</v>
      </c>
      <c r="G30" s="1">
        <v>10.17</v>
      </c>
      <c r="H30" s="1">
        <v>6.55</v>
      </c>
      <c r="I30" s="1">
        <v>1.36</v>
      </c>
      <c r="J30" s="1">
        <v>1.39</v>
      </c>
      <c r="K30" s="1">
        <v>7.09</v>
      </c>
      <c r="L30" s="1">
        <v>7.31</v>
      </c>
      <c r="M30" s="1">
        <v>6.56</v>
      </c>
      <c r="N30" s="1">
        <v>15.81</v>
      </c>
      <c r="O30" s="1">
        <v>17.25</v>
      </c>
    </row>
    <row r="31" spans="1:15" x14ac:dyDescent="0.35">
      <c r="A31" s="7" t="s">
        <v>39</v>
      </c>
      <c r="B31" s="1">
        <v>632.436331</v>
      </c>
      <c r="C31" s="1">
        <v>905.43305499999997</v>
      </c>
      <c r="D31" s="1">
        <v>1049.2331959999999</v>
      </c>
      <c r="E31" s="1">
        <v>1038.204817</v>
      </c>
      <c r="F31" s="1">
        <v>1283.494224</v>
      </c>
      <c r="G31" s="1">
        <v>1087.5348389999999</v>
      </c>
      <c r="H31" s="1">
        <v>688.66966400000001</v>
      </c>
      <c r="I31" s="1">
        <v>559.231583</v>
      </c>
      <c r="J31" s="1">
        <v>500.84763299999997</v>
      </c>
      <c r="K31" s="1">
        <v>467.18324699999999</v>
      </c>
      <c r="L31" s="1">
        <v>494.00301899999999</v>
      </c>
      <c r="M31" s="1">
        <v>569.88057900000001</v>
      </c>
      <c r="N31" s="1">
        <v>1616.7717379999999</v>
      </c>
      <c r="O31" s="1">
        <v>2852</v>
      </c>
    </row>
    <row r="32" spans="1:15" x14ac:dyDescent="0.35">
      <c r="A32" s="7" t="s">
        <v>40</v>
      </c>
      <c r="B32" s="1">
        <v>749.65</v>
      </c>
      <c r="C32" s="1">
        <v>887.93</v>
      </c>
      <c r="D32" s="1">
        <v>994.42</v>
      </c>
      <c r="E32" s="1">
        <v>1185.8399999999999</v>
      </c>
      <c r="F32" s="1">
        <v>1133.1600000000001</v>
      </c>
      <c r="G32" s="1">
        <v>825.14</v>
      </c>
      <c r="H32" s="1">
        <v>680.78</v>
      </c>
      <c r="I32" s="1">
        <v>508.95</v>
      </c>
      <c r="J32" s="1">
        <v>461.79</v>
      </c>
      <c r="K32" s="1">
        <v>483.18</v>
      </c>
      <c r="L32" s="1">
        <v>473.75</v>
      </c>
      <c r="M32" s="1">
        <v>533.13</v>
      </c>
      <c r="N32" s="1">
        <v>1232.01</v>
      </c>
      <c r="O32" s="1">
        <v>1392.59</v>
      </c>
    </row>
    <row r="33" spans="1:15" x14ac:dyDescent="0.35">
      <c r="A33" s="7" t="s">
        <v>41</v>
      </c>
      <c r="B33" s="1">
        <v>125.37</v>
      </c>
      <c r="C33" s="1">
        <v>129.91</v>
      </c>
      <c r="D33" s="1">
        <v>141.5</v>
      </c>
      <c r="E33" s="1">
        <v>139.04</v>
      </c>
      <c r="F33" s="1">
        <v>157.79</v>
      </c>
      <c r="G33" s="1">
        <v>123.94</v>
      </c>
      <c r="H33" s="1">
        <v>109.84</v>
      </c>
      <c r="I33" s="1">
        <v>112.12</v>
      </c>
      <c r="J33" s="1">
        <v>112.41</v>
      </c>
      <c r="K33" s="1">
        <v>114.1</v>
      </c>
      <c r="L33" s="1">
        <v>106.83</v>
      </c>
      <c r="M33" s="1">
        <v>122.02</v>
      </c>
      <c r="N33" s="1">
        <v>217.03</v>
      </c>
      <c r="O33" s="1">
        <v>245.37</v>
      </c>
    </row>
    <row r="34" spans="1:15" x14ac:dyDescent="0.35">
      <c r="A34" s="7" t="s">
        <v>42</v>
      </c>
      <c r="B34" s="1">
        <v>300</v>
      </c>
      <c r="C34" s="1">
        <v>450</v>
      </c>
      <c r="D34" s="1">
        <v>600</v>
      </c>
      <c r="E34" s="1">
        <v>600</v>
      </c>
      <c r="F34" s="1">
        <v>600</v>
      </c>
      <c r="G34" s="1">
        <v>400</v>
      </c>
      <c r="H34" s="1">
        <v>300</v>
      </c>
      <c r="I34" s="1">
        <v>250</v>
      </c>
      <c r="J34" s="1">
        <v>200</v>
      </c>
      <c r="K34" s="1">
        <v>200</v>
      </c>
      <c r="L34" s="1">
        <v>200</v>
      </c>
      <c r="M34" s="1">
        <v>250</v>
      </c>
      <c r="N34" s="1">
        <v>620</v>
      </c>
      <c r="O34" s="1">
        <v>650</v>
      </c>
    </row>
    <row r="35" spans="1:15" x14ac:dyDescent="0.35">
      <c r="A35" s="7" t="s">
        <v>43</v>
      </c>
      <c r="B35" s="1">
        <v>73.349523000000005</v>
      </c>
      <c r="C35" s="1">
        <v>127.397561</v>
      </c>
      <c r="D35" s="1">
        <v>137.22526199999999</v>
      </c>
      <c r="E35" s="1">
        <v>161.38</v>
      </c>
      <c r="F35" s="1">
        <v>156.107</v>
      </c>
      <c r="G35" s="1">
        <v>119.71</v>
      </c>
      <c r="H35" s="1">
        <v>82.21</v>
      </c>
      <c r="I35" s="1">
        <v>61.74</v>
      </c>
      <c r="J35" s="1">
        <v>56.59</v>
      </c>
      <c r="K35" s="1">
        <v>56.97</v>
      </c>
      <c r="L35" s="1">
        <v>54.38</v>
      </c>
      <c r="M35" s="1">
        <v>61.74</v>
      </c>
      <c r="N35" s="1">
        <v>177.9</v>
      </c>
      <c r="O35" s="1">
        <v>190.49</v>
      </c>
    </row>
    <row r="36" spans="1:15" x14ac:dyDescent="0.35">
      <c r="A36" s="7" t="s">
        <v>44</v>
      </c>
      <c r="B36" s="1">
        <v>17.026703000000001</v>
      </c>
      <c r="C36" s="1">
        <v>17.895779999999998</v>
      </c>
      <c r="D36" s="1">
        <v>17.561354999999999</v>
      </c>
      <c r="E36" s="1">
        <v>27.254698999999999</v>
      </c>
      <c r="F36" s="1">
        <v>29.322379999999999</v>
      </c>
      <c r="G36" s="1">
        <v>13.102034</v>
      </c>
      <c r="H36" s="1">
        <v>12.825365</v>
      </c>
      <c r="I36" s="1">
        <v>12.263248000000001</v>
      </c>
      <c r="J36" s="1">
        <v>11.033874000000001</v>
      </c>
      <c r="K36" s="1">
        <v>10.133126000000001</v>
      </c>
      <c r="L36" s="1">
        <v>12.283668</v>
      </c>
      <c r="M36" s="1">
        <v>14.062872</v>
      </c>
      <c r="N36" s="1">
        <v>30.122962000000001</v>
      </c>
      <c r="O36" s="1">
        <v>44.009863000000003</v>
      </c>
    </row>
    <row r="37" spans="1:15" x14ac:dyDescent="0.35">
      <c r="A37" s="7" t="s">
        <v>45</v>
      </c>
      <c r="B37" s="1">
        <v>33.799999999999997</v>
      </c>
      <c r="C37" s="1">
        <v>40.700000000000003</v>
      </c>
      <c r="D37" s="1">
        <v>42.5</v>
      </c>
      <c r="E37" s="1">
        <v>48</v>
      </c>
      <c r="F37" s="1">
        <v>42</v>
      </c>
      <c r="G37" s="1">
        <v>36.1</v>
      </c>
      <c r="H37" s="1">
        <v>29.3</v>
      </c>
      <c r="I37" s="1">
        <v>22</v>
      </c>
      <c r="J37" s="1">
        <v>25.7</v>
      </c>
      <c r="K37" s="1">
        <v>24.5</v>
      </c>
      <c r="L37" s="1">
        <v>23</v>
      </c>
      <c r="M37" s="1">
        <v>25.9</v>
      </c>
      <c r="N37" s="1">
        <v>44</v>
      </c>
      <c r="O37" s="1">
        <v>64.099999999999994</v>
      </c>
    </row>
    <row r="38" spans="1:15" x14ac:dyDescent="0.35">
      <c r="A38" s="7" t="s">
        <v>46</v>
      </c>
      <c r="B38" s="1">
        <v>113.143</v>
      </c>
      <c r="C38" s="1">
        <v>171.49799999999999</v>
      </c>
      <c r="D38" s="1">
        <v>200.93299999999999</v>
      </c>
      <c r="E38" s="1">
        <v>214.57</v>
      </c>
      <c r="F38" s="1">
        <v>195.91800000000001</v>
      </c>
      <c r="G38" s="1">
        <v>164.631</v>
      </c>
      <c r="H38" s="1">
        <v>126.40600000000001</v>
      </c>
      <c r="I38" s="1">
        <v>71.852000000000004</v>
      </c>
      <c r="J38" s="1">
        <v>58.03</v>
      </c>
      <c r="K38" s="1">
        <v>63.677</v>
      </c>
      <c r="L38" s="1">
        <v>63.615000000000002</v>
      </c>
      <c r="M38" s="1">
        <v>73.105999999999995</v>
      </c>
      <c r="N38" s="1">
        <v>295.13281999999998</v>
      </c>
      <c r="O38" s="1">
        <v>320.59316799999999</v>
      </c>
    </row>
    <row r="39" spans="1:15" x14ac:dyDescent="0.35">
      <c r="A39" s="7" t="s">
        <v>98</v>
      </c>
      <c r="B39">
        <v>480.08</v>
      </c>
      <c r="C39">
        <v>949.41</v>
      </c>
      <c r="D39">
        <v>1163.95</v>
      </c>
      <c r="E39">
        <v>1165.6600000000001</v>
      </c>
      <c r="F39">
        <v>1181.52</v>
      </c>
      <c r="G39">
        <v>901</v>
      </c>
      <c r="H39">
        <v>451.68</v>
      </c>
      <c r="I39">
        <v>281.20999999999998</v>
      </c>
      <c r="J39">
        <v>246.08</v>
      </c>
      <c r="K39">
        <v>252.82</v>
      </c>
      <c r="L39">
        <v>260.77</v>
      </c>
      <c r="M39">
        <v>276.70999999999998</v>
      </c>
      <c r="N39" s="1">
        <v>1350</v>
      </c>
      <c r="O39" s="1">
        <v>1500</v>
      </c>
    </row>
    <row r="40" spans="1:15" x14ac:dyDescent="0.35">
      <c r="A40" s="7" t="s">
        <v>47</v>
      </c>
      <c r="B40" s="1">
        <v>1437.598172</v>
      </c>
      <c r="C40" s="1">
        <v>2093.6670770000001</v>
      </c>
      <c r="D40" s="1">
        <v>2490.8401210000002</v>
      </c>
      <c r="E40" s="1">
        <v>2692.5501180000001</v>
      </c>
      <c r="F40" s="1">
        <v>2726.2726579999999</v>
      </c>
      <c r="G40" s="1">
        <v>2249.5374830000001</v>
      </c>
      <c r="H40" s="1">
        <v>1666.3578170000001</v>
      </c>
      <c r="I40" s="1">
        <v>1071.266789</v>
      </c>
      <c r="J40" s="1">
        <v>884.83883000000003</v>
      </c>
      <c r="K40" s="1">
        <v>824.20900700000004</v>
      </c>
      <c r="L40" s="1">
        <v>841.18048899999997</v>
      </c>
      <c r="M40" s="1">
        <v>972.39329699999996</v>
      </c>
      <c r="N40" s="1">
        <v>3814.790387</v>
      </c>
      <c r="O40" s="1">
        <v>5026.75</v>
      </c>
    </row>
    <row r="41" spans="1:15" x14ac:dyDescent="0.35">
      <c r="A41" s="7" t="s">
        <v>48</v>
      </c>
      <c r="B41" s="1">
        <v>45.100433000000002</v>
      </c>
      <c r="C41" s="1">
        <v>53.820937999999998</v>
      </c>
      <c r="D41" s="1">
        <v>58.982264999999998</v>
      </c>
      <c r="E41" s="1">
        <v>65.851935999999995</v>
      </c>
      <c r="F41" s="1">
        <v>60.692830999999998</v>
      </c>
      <c r="G41" s="1">
        <v>53.103324999999998</v>
      </c>
      <c r="H41" s="1">
        <v>47.031953000000001</v>
      </c>
      <c r="I41" s="1">
        <v>42.225259999999999</v>
      </c>
      <c r="J41" s="1">
        <v>40.600247000000003</v>
      </c>
      <c r="K41" s="1">
        <v>39.850583</v>
      </c>
      <c r="L41" s="1">
        <v>38.754446999999999</v>
      </c>
      <c r="M41" s="1">
        <v>40.018245</v>
      </c>
      <c r="N41" s="1">
        <v>87.151802000000004</v>
      </c>
      <c r="O41" s="1">
        <v>106</v>
      </c>
    </row>
    <row r="42" spans="1:15" x14ac:dyDescent="0.35">
      <c r="A42" s="7" t="s">
        <v>49</v>
      </c>
      <c r="B42" s="1">
        <f>SUM(B3:B41)</f>
        <v>11803.434289999999</v>
      </c>
      <c r="C42" s="1">
        <f t="shared" ref="C42:O42" si="0">SUM(C3:C41)</f>
        <v>16406.884466</v>
      </c>
      <c r="D42" s="1">
        <f t="shared" si="0"/>
        <v>19020.649158999997</v>
      </c>
      <c r="E42" s="1">
        <f t="shared" si="0"/>
        <v>20053.385405999994</v>
      </c>
      <c r="F42" s="1">
        <f t="shared" si="0"/>
        <v>19320.569389999997</v>
      </c>
      <c r="G42" s="1">
        <f t="shared" si="0"/>
        <v>16031.041475</v>
      </c>
      <c r="H42" s="1">
        <f t="shared" si="0"/>
        <v>11225.709940000001</v>
      </c>
      <c r="I42" s="1">
        <f t="shared" si="0"/>
        <v>8553.8244469999991</v>
      </c>
      <c r="J42" s="1">
        <f t="shared" si="0"/>
        <v>7724.1796370000002</v>
      </c>
      <c r="K42" s="1">
        <f t="shared" si="0"/>
        <v>7865.6314220000004</v>
      </c>
      <c r="L42" s="1">
        <f t="shared" si="0"/>
        <v>7422.2239440000003</v>
      </c>
      <c r="M42" s="1">
        <f t="shared" si="0"/>
        <v>8877.4927499999994</v>
      </c>
      <c r="N42" s="1">
        <f t="shared" si="0"/>
        <v>26969.120572000003</v>
      </c>
      <c r="O42" s="1">
        <f t="shared" si="0"/>
        <v>33991.293640999997</v>
      </c>
    </row>
  </sheetData>
  <mergeCells count="2">
    <mergeCell ref="A1:I1"/>
    <mergeCell ref="Q2:U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C0B9-F639-4036-A386-71FD94717A01}">
  <dimension ref="A1:M42"/>
  <sheetViews>
    <sheetView zoomScale="90" zoomScaleNormal="90" workbookViewId="0">
      <selection activeCell="N19" sqref="N19"/>
    </sheetView>
  </sheetViews>
  <sheetFormatPr defaultRowHeight="14.5" x14ac:dyDescent="0.35"/>
  <cols>
    <col min="1" max="1" width="18" customWidth="1"/>
    <col min="2" max="9" width="12.453125" customWidth="1"/>
    <col min="10" max="10" width="10.81640625" bestFit="1" customWidth="1"/>
    <col min="11" max="11" width="10" bestFit="1" customWidth="1"/>
    <col min="12" max="12" width="11.81640625" customWidth="1"/>
    <col min="13" max="13" width="7.7265625" bestFit="1" customWidth="1"/>
    <col min="14" max="14" width="10.1796875" bestFit="1" customWidth="1"/>
  </cols>
  <sheetData>
    <row r="1" spans="1:13" x14ac:dyDescent="0.35">
      <c r="A1" s="26" t="s">
        <v>1</v>
      </c>
      <c r="B1" s="27"/>
      <c r="C1" s="27"/>
      <c r="D1" s="27"/>
      <c r="E1" s="27"/>
      <c r="F1" s="27"/>
      <c r="G1" s="27"/>
      <c r="H1" s="27"/>
      <c r="I1" s="27"/>
    </row>
    <row r="2" spans="1:13" x14ac:dyDescent="0.3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</row>
    <row r="3" spans="1:13" ht="15" customHeight="1" x14ac:dyDescent="0.35">
      <c r="A3" s="7" t="s">
        <v>11</v>
      </c>
      <c r="B3" s="1">
        <v>223.692634</v>
      </c>
      <c r="C3" s="1">
        <v>367.68026700000001</v>
      </c>
      <c r="D3" s="1">
        <v>428.21069999999997</v>
      </c>
      <c r="E3" s="1">
        <v>449.28116399999999</v>
      </c>
      <c r="F3" s="1">
        <v>384.74400200000002</v>
      </c>
      <c r="G3" s="1">
        <v>298.37546500000002</v>
      </c>
      <c r="H3" s="1">
        <v>462.98567300000002</v>
      </c>
      <c r="I3" s="1">
        <v>546.44959400000005</v>
      </c>
      <c r="M3" s="2"/>
    </row>
    <row r="4" spans="1:13" x14ac:dyDescent="0.35">
      <c r="A4" s="7" t="s">
        <v>12</v>
      </c>
      <c r="B4" s="1">
        <v>8.1933209999999992</v>
      </c>
      <c r="C4" s="1">
        <v>14.051012</v>
      </c>
      <c r="D4" s="1">
        <v>18.434614</v>
      </c>
      <c r="E4" s="1">
        <v>19.549551999999998</v>
      </c>
      <c r="F4" s="1">
        <v>16.879740999999999</v>
      </c>
      <c r="G4" s="1">
        <v>13.457026000000001</v>
      </c>
      <c r="H4" s="1">
        <v>19.163254999999999</v>
      </c>
      <c r="I4" s="1">
        <v>22.105542</v>
      </c>
      <c r="M4" s="2"/>
    </row>
    <row r="5" spans="1:13" x14ac:dyDescent="0.35">
      <c r="A5" s="7" t="s">
        <v>13</v>
      </c>
      <c r="B5" s="1">
        <v>4.8990770000000001</v>
      </c>
      <c r="C5" s="1">
        <v>8.2236689999999992</v>
      </c>
      <c r="D5" s="1">
        <v>9.5070949999999996</v>
      </c>
      <c r="E5" s="1">
        <v>10.406552</v>
      </c>
      <c r="F5" s="1">
        <v>9.3076070000000009</v>
      </c>
      <c r="G5" s="1">
        <v>7.660444</v>
      </c>
      <c r="H5" s="1">
        <v>10.594645999999999</v>
      </c>
      <c r="I5" s="1">
        <v>12.578334</v>
      </c>
      <c r="J5" s="2"/>
      <c r="K5" s="2"/>
      <c r="L5" s="2"/>
      <c r="M5" s="2"/>
    </row>
    <row r="6" spans="1:13" x14ac:dyDescent="0.35">
      <c r="A6" s="7" t="s">
        <v>14</v>
      </c>
      <c r="B6" s="1">
        <v>3.91</v>
      </c>
      <c r="C6" s="1">
        <v>8.5</v>
      </c>
      <c r="D6" s="1">
        <v>10.99</v>
      </c>
      <c r="E6" s="1">
        <v>12.48</v>
      </c>
      <c r="F6" s="1">
        <v>9.2799999999999994</v>
      </c>
      <c r="G6" s="1">
        <v>6.91</v>
      </c>
      <c r="H6" s="1">
        <v>13.55</v>
      </c>
      <c r="I6" s="1">
        <v>15.71</v>
      </c>
    </row>
    <row r="7" spans="1:13" x14ac:dyDescent="0.35">
      <c r="A7" s="7" t="s">
        <v>15</v>
      </c>
      <c r="B7" s="1">
        <v>814.721273</v>
      </c>
      <c r="C7" s="1">
        <v>941.52187900000001</v>
      </c>
      <c r="D7" s="1">
        <v>1173.416794</v>
      </c>
      <c r="E7" s="1">
        <v>1183.166275</v>
      </c>
      <c r="F7" s="1">
        <v>1181.189631</v>
      </c>
      <c r="G7" s="1">
        <v>937.39912900000002</v>
      </c>
      <c r="H7" s="1">
        <v>1367.76</v>
      </c>
      <c r="I7" s="1">
        <v>1459.32</v>
      </c>
    </row>
    <row r="8" spans="1:13" x14ac:dyDescent="0.35">
      <c r="A8" s="7" t="s">
        <v>16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13" x14ac:dyDescent="0.35">
      <c r="A9" s="7" t="s">
        <v>17</v>
      </c>
      <c r="B9" s="1">
        <v>78</v>
      </c>
      <c r="C9" s="1">
        <v>96.02</v>
      </c>
      <c r="D9" s="1">
        <v>119.95</v>
      </c>
      <c r="E9" s="1">
        <v>129.77000000000001</v>
      </c>
      <c r="F9" s="1">
        <v>113.5</v>
      </c>
      <c r="G9" s="1">
        <v>112.61</v>
      </c>
      <c r="H9" s="1">
        <v>129.36000000000001</v>
      </c>
      <c r="I9" s="1">
        <v>181.8</v>
      </c>
    </row>
    <row r="10" spans="1:13" x14ac:dyDescent="0.35">
      <c r="A10" s="7" t="s">
        <v>18</v>
      </c>
      <c r="B10" s="1">
        <v>106</v>
      </c>
      <c r="C10" s="1">
        <v>150</v>
      </c>
      <c r="D10" s="1">
        <v>181</v>
      </c>
      <c r="E10" s="1">
        <v>211</v>
      </c>
      <c r="F10" s="1">
        <v>196</v>
      </c>
      <c r="G10" s="1">
        <v>153</v>
      </c>
      <c r="H10" s="1">
        <v>196</v>
      </c>
      <c r="I10" s="1">
        <v>250</v>
      </c>
    </row>
    <row r="11" spans="1:13" x14ac:dyDescent="0.35">
      <c r="A11" s="7" t="s">
        <v>19</v>
      </c>
      <c r="B11" s="1">
        <v>251.07579999999999</v>
      </c>
      <c r="C11" s="1">
        <v>357.44144399999999</v>
      </c>
      <c r="D11" s="1">
        <v>393.42880000000002</v>
      </c>
      <c r="E11" s="1">
        <v>437.65390000000002</v>
      </c>
      <c r="F11" s="1">
        <v>444.04971499999999</v>
      </c>
      <c r="G11" s="1">
        <v>374.40300000000002</v>
      </c>
      <c r="H11" s="1">
        <v>592.1</v>
      </c>
      <c r="I11" s="1">
        <v>727</v>
      </c>
    </row>
    <row r="12" spans="1:13" x14ac:dyDescent="0.35">
      <c r="A12" s="7" t="s">
        <v>20</v>
      </c>
      <c r="B12">
        <v>1293.73</v>
      </c>
      <c r="C12">
        <v>1367.09</v>
      </c>
      <c r="D12">
        <v>1634.67</v>
      </c>
      <c r="E12">
        <v>1546.8</v>
      </c>
      <c r="F12">
        <v>1789.73</v>
      </c>
      <c r="G12">
        <v>1486</v>
      </c>
      <c r="H12">
        <v>2184</v>
      </c>
      <c r="I12">
        <v>2696</v>
      </c>
    </row>
    <row r="13" spans="1:13" x14ac:dyDescent="0.35">
      <c r="A13" s="7" t="s">
        <v>21</v>
      </c>
      <c r="B13">
        <v>156.68</v>
      </c>
      <c r="C13">
        <v>168.92</v>
      </c>
      <c r="D13">
        <v>213.6</v>
      </c>
      <c r="E13">
        <v>198.92</v>
      </c>
      <c r="F13">
        <v>239.48</v>
      </c>
      <c r="G13">
        <v>188.78</v>
      </c>
      <c r="H13">
        <v>305</v>
      </c>
      <c r="I13">
        <v>391</v>
      </c>
    </row>
    <row r="14" spans="1:13" x14ac:dyDescent="0.35">
      <c r="A14" s="7" t="s">
        <v>22</v>
      </c>
      <c r="B14">
        <v>1558.04</v>
      </c>
      <c r="C14">
        <v>1679.03</v>
      </c>
      <c r="D14">
        <v>2120.3200000000002</v>
      </c>
      <c r="E14">
        <v>1975.41</v>
      </c>
      <c r="F14">
        <v>2376.06</v>
      </c>
      <c r="G14">
        <v>1875.15</v>
      </c>
      <c r="H14">
        <v>3027</v>
      </c>
      <c r="I14">
        <v>3871</v>
      </c>
    </row>
    <row r="15" spans="1:13" x14ac:dyDescent="0.35">
      <c r="A15" s="7" t="s">
        <v>23</v>
      </c>
      <c r="B15" s="1">
        <v>73.05</v>
      </c>
      <c r="C15" s="1">
        <v>78.41</v>
      </c>
      <c r="D15" s="1">
        <v>98.96</v>
      </c>
      <c r="E15" s="1">
        <v>104.48</v>
      </c>
      <c r="F15" s="1">
        <v>104.48</v>
      </c>
      <c r="G15" s="1">
        <v>88.28</v>
      </c>
      <c r="H15" s="1">
        <v>104.48</v>
      </c>
      <c r="I15" s="1">
        <v>149</v>
      </c>
    </row>
    <row r="16" spans="1:13" x14ac:dyDescent="0.35">
      <c r="A16" s="7" t="s">
        <v>24</v>
      </c>
      <c r="B16" s="1">
        <v>14.78</v>
      </c>
      <c r="C16" s="1">
        <v>17.68</v>
      </c>
      <c r="D16" s="1">
        <v>24.65</v>
      </c>
      <c r="E16" s="1">
        <v>25.7</v>
      </c>
      <c r="F16" s="1">
        <v>28.72</v>
      </c>
      <c r="G16" s="1">
        <v>23.21</v>
      </c>
      <c r="H16" s="1">
        <v>35</v>
      </c>
      <c r="I16" s="1">
        <v>44.9</v>
      </c>
    </row>
    <row r="17" spans="1:9" x14ac:dyDescent="0.35">
      <c r="A17" s="7" t="s">
        <v>25</v>
      </c>
      <c r="B17" s="1">
        <v>823.59</v>
      </c>
      <c r="C17" s="1">
        <v>1009.24</v>
      </c>
      <c r="D17" s="1">
        <v>1076.6300000000001</v>
      </c>
      <c r="E17" s="1">
        <v>1031.1500000000001</v>
      </c>
      <c r="F17" s="1">
        <v>1037.77</v>
      </c>
      <c r="G17" s="1">
        <v>884.39</v>
      </c>
      <c r="H17" s="1">
        <v>1312.41</v>
      </c>
      <c r="I17" s="1">
        <v>1780.39</v>
      </c>
    </row>
    <row r="18" spans="1:9" x14ac:dyDescent="0.35">
      <c r="A18" s="7" t="s">
        <v>26</v>
      </c>
      <c r="B18" s="1">
        <v>60</v>
      </c>
      <c r="C18" s="1">
        <v>75</v>
      </c>
      <c r="D18" s="1">
        <v>90</v>
      </c>
      <c r="E18" s="1">
        <v>105</v>
      </c>
      <c r="F18" s="1">
        <v>100</v>
      </c>
      <c r="G18" s="1">
        <v>85</v>
      </c>
      <c r="H18" s="1">
        <v>120</v>
      </c>
      <c r="I18" s="1">
        <v>145</v>
      </c>
    </row>
    <row r="19" spans="1:9" x14ac:dyDescent="0.35">
      <c r="A19" s="7" t="s">
        <v>27</v>
      </c>
      <c r="B19" s="1">
        <v>1130.6762470000001</v>
      </c>
      <c r="C19" s="1">
        <v>1745.582038</v>
      </c>
      <c r="D19" s="1">
        <v>2349.335947</v>
      </c>
      <c r="E19" s="1">
        <v>2082.927036</v>
      </c>
      <c r="F19" s="1">
        <v>1929.8549370000001</v>
      </c>
      <c r="G19" s="1">
        <v>1575.9388550000001</v>
      </c>
      <c r="H19" s="1">
        <v>2940</v>
      </c>
      <c r="I19" s="1">
        <v>3760</v>
      </c>
    </row>
    <row r="20" spans="1:9" x14ac:dyDescent="0.35">
      <c r="A20" s="7" t="s">
        <v>28</v>
      </c>
      <c r="B20" s="1">
        <v>58.064515999999998</v>
      </c>
      <c r="C20" s="1">
        <v>76.666666000000006</v>
      </c>
      <c r="D20" s="1">
        <v>90.322580000000002</v>
      </c>
      <c r="E20" s="1">
        <v>93.548387000000005</v>
      </c>
      <c r="F20" s="1">
        <v>85.714285000000004</v>
      </c>
      <c r="G20" s="1">
        <v>64.516129000000006</v>
      </c>
      <c r="H20" s="1">
        <v>94</v>
      </c>
      <c r="I20" s="1">
        <v>114</v>
      </c>
    </row>
    <row r="21" spans="1:9" x14ac:dyDescent="0.35">
      <c r="A21" s="7" t="s">
        <v>29</v>
      </c>
      <c r="B21" s="1">
        <v>185.62</v>
      </c>
      <c r="C21" s="1">
        <v>232.41</v>
      </c>
      <c r="D21" s="1">
        <v>256.88</v>
      </c>
      <c r="E21" s="1">
        <v>365.31</v>
      </c>
      <c r="F21" s="1">
        <v>306.02</v>
      </c>
      <c r="G21" s="1">
        <v>189.22</v>
      </c>
      <c r="H21" s="1">
        <v>380.94200000000001</v>
      </c>
      <c r="I21" s="1">
        <v>432.32</v>
      </c>
    </row>
    <row r="22" spans="1:9" x14ac:dyDescent="0.35">
      <c r="A22" s="7" t="s">
        <v>30</v>
      </c>
      <c r="B22" s="1">
        <v>80.81</v>
      </c>
      <c r="C22" s="1">
        <v>103.58</v>
      </c>
      <c r="D22" s="1">
        <v>129.22999999999999</v>
      </c>
      <c r="E22" s="1">
        <v>129.97</v>
      </c>
      <c r="F22" s="1">
        <v>159.34</v>
      </c>
      <c r="G22" s="1">
        <v>90.34</v>
      </c>
      <c r="H22" s="1">
        <v>205.2</v>
      </c>
      <c r="I22" s="1">
        <v>223.16</v>
      </c>
    </row>
    <row r="23" spans="1:9" x14ac:dyDescent="0.35">
      <c r="A23" s="7" t="s">
        <v>31</v>
      </c>
      <c r="B23" s="1">
        <v>338.37650000000002</v>
      </c>
      <c r="C23" s="1">
        <v>437.8605</v>
      </c>
      <c r="D23" s="1">
        <v>561.09349999999995</v>
      </c>
      <c r="E23" s="1">
        <v>603.72950000000003</v>
      </c>
      <c r="F23" s="1">
        <v>615.69749999999999</v>
      </c>
      <c r="G23" s="1">
        <v>421.49799999999999</v>
      </c>
      <c r="H23" s="1">
        <v>665</v>
      </c>
      <c r="I23" s="1">
        <v>720</v>
      </c>
    </row>
    <row r="24" spans="1:9" x14ac:dyDescent="0.35">
      <c r="A24" s="7" t="s">
        <v>32</v>
      </c>
      <c r="B24" s="1">
        <v>168.62347600000001</v>
      </c>
      <c r="C24" s="1">
        <v>166.550714</v>
      </c>
      <c r="D24" s="1">
        <v>218.976169</v>
      </c>
      <c r="E24" s="1">
        <v>200.16012000000001</v>
      </c>
      <c r="F24" s="1">
        <v>218.55498800000001</v>
      </c>
      <c r="G24" s="1">
        <v>183.31307000000001</v>
      </c>
      <c r="H24" s="1">
        <v>269.8</v>
      </c>
      <c r="I24" s="1">
        <v>345.3</v>
      </c>
    </row>
    <row r="25" spans="1:9" x14ac:dyDescent="0.35">
      <c r="A25" s="7" t="s">
        <v>33</v>
      </c>
      <c r="B25" s="1">
        <v>2020.6746539999999</v>
      </c>
      <c r="C25" s="1">
        <v>2663.6905139999999</v>
      </c>
      <c r="D25" s="1">
        <v>3264.8010220000001</v>
      </c>
      <c r="E25" s="1">
        <v>3366.7489650000002</v>
      </c>
      <c r="F25" s="1">
        <v>3092.9794569999999</v>
      </c>
      <c r="G25" s="1">
        <v>2585.1242779999998</v>
      </c>
      <c r="H25" s="1">
        <v>3389</v>
      </c>
      <c r="I25" s="1">
        <v>4650</v>
      </c>
    </row>
    <row r="26" spans="1:9" x14ac:dyDescent="0.35">
      <c r="A26" s="7" t="s">
        <v>34</v>
      </c>
      <c r="B26" s="1">
        <v>75.92</v>
      </c>
      <c r="C26" s="1">
        <v>82.91</v>
      </c>
      <c r="D26" s="1">
        <v>95.43</v>
      </c>
      <c r="E26" s="1">
        <v>99.52</v>
      </c>
      <c r="F26" s="1">
        <v>106.03</v>
      </c>
      <c r="G26" s="1">
        <v>85.43</v>
      </c>
      <c r="H26" s="1">
        <v>122</v>
      </c>
      <c r="I26" s="1">
        <v>142.53</v>
      </c>
    </row>
    <row r="27" spans="1:9" x14ac:dyDescent="0.35">
      <c r="A27" s="7" t="s">
        <v>35</v>
      </c>
      <c r="B27" s="1">
        <v>46.82</v>
      </c>
      <c r="C27" s="1">
        <v>46.28</v>
      </c>
      <c r="D27" s="1">
        <v>56.97</v>
      </c>
      <c r="E27" s="1">
        <v>53.87</v>
      </c>
      <c r="F27" s="1">
        <v>53.44</v>
      </c>
      <c r="G27" s="1">
        <v>46.61</v>
      </c>
      <c r="H27" s="1">
        <v>47</v>
      </c>
      <c r="I27" s="1">
        <v>57</v>
      </c>
    </row>
    <row r="28" spans="1:9" x14ac:dyDescent="0.35">
      <c r="A28" s="7" t="s">
        <v>36</v>
      </c>
      <c r="B28" s="1">
        <v>59.246166000000002</v>
      </c>
      <c r="C28" s="1">
        <v>65.683273999999997</v>
      </c>
      <c r="D28" s="1">
        <v>73.402373999999995</v>
      </c>
      <c r="E28" s="1">
        <v>73.248535000000004</v>
      </c>
      <c r="F28" s="1">
        <v>68.829432999999995</v>
      </c>
      <c r="G28" s="1">
        <v>59.939950000000003</v>
      </c>
      <c r="H28" s="1">
        <v>79.900025999999997</v>
      </c>
      <c r="I28" s="1">
        <v>98.475120000000004</v>
      </c>
    </row>
    <row r="29" spans="1:9" x14ac:dyDescent="0.35">
      <c r="A29" s="7" t="s">
        <v>37</v>
      </c>
      <c r="B29" s="1">
        <v>75.359286999999995</v>
      </c>
      <c r="C29" s="1">
        <v>92.631550000000004</v>
      </c>
      <c r="D29" s="1">
        <v>110.13951900000001</v>
      </c>
      <c r="E29" s="1">
        <v>94.593783999999999</v>
      </c>
      <c r="F29" s="1">
        <v>97.423768999999993</v>
      </c>
      <c r="G29" s="1">
        <v>83.779306000000005</v>
      </c>
      <c r="H29" s="1">
        <v>154.58000000000001</v>
      </c>
      <c r="I29" s="1">
        <v>210.4</v>
      </c>
    </row>
    <row r="30" spans="1:9" x14ac:dyDescent="0.35">
      <c r="A30" s="7" t="s">
        <v>38</v>
      </c>
      <c r="B30" s="1">
        <v>14.07</v>
      </c>
      <c r="C30" s="1">
        <v>15.95</v>
      </c>
      <c r="D30" s="1">
        <v>16.5</v>
      </c>
      <c r="E30" s="1">
        <v>16.399999999999999</v>
      </c>
      <c r="F30" s="1">
        <v>16.2</v>
      </c>
      <c r="G30" s="1">
        <v>15.85</v>
      </c>
      <c r="H30" s="1">
        <v>16.399999999999999</v>
      </c>
      <c r="I30" s="1">
        <v>18.5</v>
      </c>
    </row>
    <row r="31" spans="1:9" x14ac:dyDescent="0.35">
      <c r="A31" s="7" t="s">
        <v>39</v>
      </c>
      <c r="B31" s="1">
        <v>733</v>
      </c>
      <c r="C31" s="1">
        <v>1142</v>
      </c>
      <c r="D31" s="1">
        <v>1584</v>
      </c>
      <c r="E31" s="1">
        <v>1507</v>
      </c>
      <c r="F31" s="1">
        <v>1484</v>
      </c>
      <c r="G31" s="1">
        <v>1208</v>
      </c>
      <c r="H31" s="1">
        <v>2718</v>
      </c>
      <c r="I31" s="1">
        <v>3515.44</v>
      </c>
    </row>
    <row r="32" spans="1:9" x14ac:dyDescent="0.35">
      <c r="A32" s="7" t="s">
        <v>40</v>
      </c>
      <c r="B32" s="1">
        <v>663.05061599999999</v>
      </c>
      <c r="C32" s="1">
        <v>853.276704</v>
      </c>
      <c r="D32" s="1">
        <v>929.10695799999996</v>
      </c>
      <c r="E32" s="1">
        <v>1064.3406199999999</v>
      </c>
      <c r="F32" s="1">
        <v>974.91488600000002</v>
      </c>
      <c r="G32" s="1">
        <v>920.43213200000002</v>
      </c>
      <c r="H32" s="1">
        <v>1177.4238519999999</v>
      </c>
      <c r="I32" s="1">
        <v>1302.117154</v>
      </c>
    </row>
    <row r="33" spans="1:10" x14ac:dyDescent="0.35">
      <c r="A33" s="7" t="s">
        <v>41</v>
      </c>
      <c r="B33" s="1">
        <v>130.08799999999999</v>
      </c>
      <c r="C33" s="1">
        <v>134.113</v>
      </c>
      <c r="D33" s="1">
        <v>149.0515</v>
      </c>
      <c r="E33" s="1">
        <v>146.47550000000001</v>
      </c>
      <c r="F33" s="1">
        <v>169.76300000000001</v>
      </c>
      <c r="G33" s="1">
        <v>138.62100000000001</v>
      </c>
      <c r="H33" s="1">
        <v>217.03</v>
      </c>
      <c r="I33" s="1">
        <v>245.37</v>
      </c>
    </row>
    <row r="34" spans="1:10" x14ac:dyDescent="0.35">
      <c r="A34" s="7" t="s">
        <v>42</v>
      </c>
      <c r="B34" s="1">
        <v>326.88499999999999</v>
      </c>
      <c r="C34" s="1">
        <v>468.44600000000003</v>
      </c>
      <c r="D34" s="1">
        <v>527.93799999999999</v>
      </c>
      <c r="E34" s="1">
        <v>616.42700000000002</v>
      </c>
      <c r="F34" s="1">
        <v>545.80700000000002</v>
      </c>
      <c r="G34" s="1">
        <v>500.33199999999999</v>
      </c>
      <c r="H34" s="1">
        <v>662.22299999999996</v>
      </c>
      <c r="I34" s="1">
        <v>722.38092500000005</v>
      </c>
    </row>
    <row r="35" spans="1:10" x14ac:dyDescent="0.35">
      <c r="A35" s="7" t="s">
        <v>43</v>
      </c>
      <c r="B35" s="1">
        <v>57</v>
      </c>
      <c r="C35" s="1">
        <v>107</v>
      </c>
      <c r="D35" s="1">
        <v>123</v>
      </c>
      <c r="E35" s="1">
        <v>138</v>
      </c>
      <c r="F35" s="1">
        <v>103</v>
      </c>
      <c r="G35" s="1">
        <v>74</v>
      </c>
      <c r="H35" s="1">
        <v>142</v>
      </c>
      <c r="I35" s="1">
        <v>179</v>
      </c>
    </row>
    <row r="36" spans="1:10" x14ac:dyDescent="0.35">
      <c r="A36" s="7" t="s">
        <v>44</v>
      </c>
      <c r="B36" s="1">
        <v>24.11</v>
      </c>
      <c r="C36" s="1">
        <v>26.69</v>
      </c>
      <c r="D36" s="1">
        <v>35.950000000000003</v>
      </c>
      <c r="E36" s="1">
        <v>39.090000000000003</v>
      </c>
      <c r="F36" s="1">
        <v>43.06</v>
      </c>
      <c r="G36" s="1">
        <v>26.22</v>
      </c>
      <c r="H36" s="1">
        <v>51.6</v>
      </c>
      <c r="I36" s="1">
        <v>59.4</v>
      </c>
    </row>
    <row r="37" spans="1:10" x14ac:dyDescent="0.35">
      <c r="A37" s="7" t="s">
        <v>45</v>
      </c>
      <c r="B37" s="1">
        <v>29.1</v>
      </c>
      <c r="C37" s="1">
        <v>37.9</v>
      </c>
      <c r="D37" s="1">
        <v>41</v>
      </c>
      <c r="E37" s="1">
        <v>44.7</v>
      </c>
      <c r="F37" s="1">
        <v>41.5</v>
      </c>
      <c r="G37" s="1">
        <v>36.4</v>
      </c>
      <c r="H37" s="1">
        <v>61.2</v>
      </c>
      <c r="I37" s="1">
        <v>68</v>
      </c>
    </row>
    <row r="38" spans="1:10" x14ac:dyDescent="0.35">
      <c r="A38" s="7" t="s">
        <v>46</v>
      </c>
      <c r="B38" s="1">
        <v>156.43</v>
      </c>
      <c r="C38" s="1">
        <v>204.71</v>
      </c>
      <c r="D38" s="1">
        <v>268.67</v>
      </c>
      <c r="E38" s="1">
        <v>281.39</v>
      </c>
      <c r="F38" s="1">
        <v>252.8</v>
      </c>
      <c r="G38" s="1">
        <v>229.11</v>
      </c>
      <c r="H38" s="1">
        <v>441.2</v>
      </c>
      <c r="I38" s="1">
        <v>496.4</v>
      </c>
    </row>
    <row r="39" spans="1:10" x14ac:dyDescent="0.35">
      <c r="A39" s="7" t="s">
        <v>98</v>
      </c>
      <c r="B39">
        <v>525</v>
      </c>
      <c r="C39">
        <v>920</v>
      </c>
      <c r="D39">
        <v>1090</v>
      </c>
      <c r="E39">
        <v>1280</v>
      </c>
      <c r="F39">
        <v>1230</v>
      </c>
      <c r="G39">
        <v>800</v>
      </c>
      <c r="H39" s="1">
        <v>1350</v>
      </c>
      <c r="I39" s="1">
        <v>1500</v>
      </c>
    </row>
    <row r="40" spans="1:10" x14ac:dyDescent="0.35">
      <c r="A40" s="7" t="s">
        <v>47</v>
      </c>
      <c r="B40" s="1">
        <v>1578.0119729999999</v>
      </c>
      <c r="C40" s="1">
        <v>2190.5006920000001</v>
      </c>
      <c r="D40" s="1">
        <v>2590.7851660000001</v>
      </c>
      <c r="E40" s="1">
        <v>2859.9702229999998</v>
      </c>
      <c r="F40" s="1">
        <v>2856.493215</v>
      </c>
      <c r="G40" s="1">
        <v>2428.641204</v>
      </c>
      <c r="H40" s="1">
        <v>3484.574036</v>
      </c>
      <c r="I40" s="1">
        <v>4901.1032910000004</v>
      </c>
    </row>
    <row r="41" spans="1:10" x14ac:dyDescent="0.35">
      <c r="A41" s="7" t="s">
        <v>48</v>
      </c>
      <c r="B41" s="1">
        <v>39.044818999999997</v>
      </c>
      <c r="C41" s="1">
        <v>48.589557999999997</v>
      </c>
      <c r="D41" s="1">
        <v>53.935302999999998</v>
      </c>
      <c r="E41" s="1">
        <v>56.246079999999999</v>
      </c>
      <c r="F41" s="1">
        <v>50.435169000000002</v>
      </c>
      <c r="G41" s="1">
        <v>51.756428</v>
      </c>
      <c r="H41" s="1">
        <v>112.02525300000001</v>
      </c>
      <c r="I41" s="1">
        <v>123.73328100000001</v>
      </c>
    </row>
    <row r="42" spans="1:10" x14ac:dyDescent="0.35">
      <c r="A42" s="7" t="s">
        <v>49</v>
      </c>
      <c r="B42" s="1">
        <f>SUM(B3:B41)</f>
        <v>13986.343359000004</v>
      </c>
      <c r="C42" s="1">
        <f t="shared" ref="C42:I42" si="0">SUM(C3:C41)</f>
        <v>18201.829481000004</v>
      </c>
      <c r="D42" s="1">
        <f t="shared" si="0"/>
        <v>22210.286040999996</v>
      </c>
      <c r="E42" s="1">
        <f t="shared" si="0"/>
        <v>22654.433193000001</v>
      </c>
      <c r="F42" s="1">
        <f t="shared" si="0"/>
        <v>22533.048334999999</v>
      </c>
      <c r="G42" s="1">
        <f t="shared" si="0"/>
        <v>18349.697416000003</v>
      </c>
      <c r="H42" s="1">
        <f t="shared" si="0"/>
        <v>28660.501741</v>
      </c>
      <c r="I42" s="1">
        <f t="shared" si="0"/>
        <v>36176.883241000003</v>
      </c>
      <c r="J42" s="1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6"/>
  <sheetViews>
    <sheetView tabSelected="1" zoomScale="90" zoomScaleNormal="90" workbookViewId="0">
      <selection activeCell="P10" sqref="P10"/>
    </sheetView>
  </sheetViews>
  <sheetFormatPr defaultRowHeight="14.5" x14ac:dyDescent="0.35"/>
  <cols>
    <col min="1" max="1" width="18" customWidth="1"/>
    <col min="2" max="13" width="12.26953125" customWidth="1"/>
  </cols>
  <sheetData>
    <row r="1" spans="1:19" x14ac:dyDescent="0.35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9" x14ac:dyDescent="0.3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  <c r="M2" s="4" t="s">
        <v>55</v>
      </c>
    </row>
    <row r="3" spans="1:19" ht="15" customHeight="1" x14ac:dyDescent="0.35">
      <c r="A3" s="7" t="s">
        <v>11</v>
      </c>
      <c r="B3" s="1">
        <v>213.5831958</v>
      </c>
      <c r="C3" s="1">
        <v>292.51850020000001</v>
      </c>
      <c r="D3" s="1">
        <v>323.78331409999998</v>
      </c>
      <c r="E3" s="1">
        <v>350.82802505000001</v>
      </c>
      <c r="F3" s="1">
        <v>320.93007234999999</v>
      </c>
      <c r="G3" s="1">
        <v>272.21658255</v>
      </c>
      <c r="H3" s="1">
        <v>188.51832524999998</v>
      </c>
      <c r="I3" s="1">
        <v>136.70856595000001</v>
      </c>
      <c r="J3" s="1">
        <v>113.85636355000001</v>
      </c>
      <c r="K3" s="1">
        <v>113.46647025</v>
      </c>
      <c r="L3" s="1">
        <v>118.52787854999998</v>
      </c>
      <c r="M3" s="1">
        <v>151.32221984999998</v>
      </c>
      <c r="N3" s="6"/>
      <c r="O3" s="45" t="s">
        <v>120</v>
      </c>
      <c r="P3" s="45"/>
      <c r="Q3" s="45"/>
      <c r="R3" s="45"/>
      <c r="S3" s="45"/>
    </row>
    <row r="4" spans="1:19" ht="15" customHeight="1" x14ac:dyDescent="0.35">
      <c r="A4" s="7" t="s">
        <v>12</v>
      </c>
      <c r="B4" s="1">
        <v>6.8284019000000002</v>
      </c>
      <c r="C4" s="1">
        <v>11.727071749999999</v>
      </c>
      <c r="D4" s="1">
        <v>14.545394649999999</v>
      </c>
      <c r="E4" s="1">
        <v>16.382365350000001</v>
      </c>
      <c r="F4" s="1">
        <v>14.238916099999999</v>
      </c>
      <c r="G4" s="1">
        <v>12.452870599999999</v>
      </c>
      <c r="H4" s="1">
        <v>9.7754819499999996</v>
      </c>
      <c r="I4" s="1">
        <v>6.3593719000000002</v>
      </c>
      <c r="J4" s="1">
        <v>4.8991211999999997</v>
      </c>
      <c r="K4" s="1">
        <v>4.6636218999999999</v>
      </c>
      <c r="L4" s="1">
        <v>4.4311571000000001</v>
      </c>
      <c r="M4" s="1">
        <v>4.8713448999999995</v>
      </c>
      <c r="N4" s="6"/>
      <c r="O4" s="45"/>
      <c r="P4" s="45"/>
      <c r="Q4" s="45"/>
      <c r="R4" s="45"/>
      <c r="S4" s="45"/>
    </row>
    <row r="5" spans="1:19" ht="15" customHeight="1" x14ac:dyDescent="0.35">
      <c r="A5" s="7" t="s">
        <v>13</v>
      </c>
      <c r="B5" s="1">
        <v>4.4580969999999995</v>
      </c>
      <c r="C5" s="1">
        <v>7.2828526999999994</v>
      </c>
      <c r="D5" s="1">
        <v>9.2252225499999998</v>
      </c>
      <c r="E5" s="1">
        <v>10.642144500000001</v>
      </c>
      <c r="F5" s="1">
        <v>8.7418819499999998</v>
      </c>
      <c r="G5" s="1">
        <v>7.92498945</v>
      </c>
      <c r="H5" s="1">
        <v>6.3111522499999992</v>
      </c>
      <c r="I5" s="1">
        <v>4.01453215</v>
      </c>
      <c r="J5" s="1">
        <v>2.99844555</v>
      </c>
      <c r="K5" s="1">
        <v>2.7356586999999997</v>
      </c>
      <c r="L5" s="1">
        <v>2.7546816999999999</v>
      </c>
      <c r="M5" s="1">
        <v>3.39121695</v>
      </c>
      <c r="N5" s="6"/>
      <c r="O5" s="45"/>
      <c r="P5" s="45"/>
      <c r="Q5" s="45"/>
      <c r="R5" s="45"/>
      <c r="S5" s="45"/>
    </row>
    <row r="6" spans="1:19" ht="15" customHeight="1" x14ac:dyDescent="0.35">
      <c r="A6" s="7" t="s">
        <v>14</v>
      </c>
      <c r="B6" s="1">
        <v>3.9708557499999997</v>
      </c>
      <c r="C6" s="1">
        <v>5.9312124499999994</v>
      </c>
      <c r="D6" s="1">
        <v>8.0273430499999989</v>
      </c>
      <c r="E6" s="1">
        <v>8.9626974999999991</v>
      </c>
      <c r="F6" s="1">
        <v>7.7335371499999992</v>
      </c>
      <c r="G6" s="1">
        <v>6.5130323500000005</v>
      </c>
      <c r="H6" s="1">
        <v>3.8710734000000002</v>
      </c>
      <c r="I6" s="1">
        <v>1.9626856999999998</v>
      </c>
      <c r="J6" s="1">
        <v>1.4580670499999999</v>
      </c>
      <c r="K6" s="1">
        <v>1.40250085</v>
      </c>
      <c r="L6" s="1">
        <v>1.3742910500000001</v>
      </c>
      <c r="M6" s="1">
        <v>1.6402671</v>
      </c>
      <c r="N6" s="6"/>
      <c r="O6" s="45"/>
      <c r="P6" s="45"/>
      <c r="Q6" s="45"/>
      <c r="R6" s="45"/>
      <c r="S6" s="45"/>
    </row>
    <row r="7" spans="1:19" ht="15" customHeight="1" x14ac:dyDescent="0.35">
      <c r="A7" s="7" t="s">
        <v>15</v>
      </c>
      <c r="B7" s="1">
        <v>411.6218126</v>
      </c>
      <c r="C7" s="1">
        <v>567.61482154999999</v>
      </c>
      <c r="D7" s="1">
        <v>599.27461940000001</v>
      </c>
      <c r="E7" s="1">
        <v>649.26678544999993</v>
      </c>
      <c r="F7" s="1">
        <v>592.81908275000001</v>
      </c>
      <c r="G7" s="1">
        <v>518.36301230000004</v>
      </c>
      <c r="H7" s="1">
        <v>406.20558964999998</v>
      </c>
      <c r="I7" s="1">
        <v>332.07580784999999</v>
      </c>
      <c r="J7" s="1">
        <v>289.97323979999999</v>
      </c>
      <c r="K7" s="1">
        <v>279.76199174999999</v>
      </c>
      <c r="L7" s="1">
        <v>272.09762674999996</v>
      </c>
      <c r="M7" s="1">
        <v>309.32376434999998</v>
      </c>
      <c r="N7" s="6"/>
      <c r="O7" s="46"/>
      <c r="P7" s="46"/>
      <c r="Q7" s="46"/>
      <c r="R7" s="46"/>
      <c r="S7" s="46"/>
    </row>
    <row r="8" spans="1:19" ht="15" customHeight="1" x14ac:dyDescent="0.35">
      <c r="A8" s="7" t="s">
        <v>16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</row>
    <row r="9" spans="1:19" ht="15" customHeight="1" x14ac:dyDescent="0.35">
      <c r="A9" s="7" t="s">
        <v>17</v>
      </c>
      <c r="B9" s="1">
        <v>63.866963399999996</v>
      </c>
      <c r="C9" s="1">
        <v>86.53817699999999</v>
      </c>
      <c r="D9" s="1">
        <v>101.34943124999999</v>
      </c>
      <c r="E9" s="1">
        <v>109.28543160000001</v>
      </c>
      <c r="F9" s="1">
        <v>102.65477369999999</v>
      </c>
      <c r="G9" s="1">
        <v>92.270339000000007</v>
      </c>
      <c r="H9" s="1">
        <v>73.051647750000001</v>
      </c>
      <c r="I9" s="1">
        <v>60.513800099999997</v>
      </c>
      <c r="J9" s="1">
        <v>59.119456699999994</v>
      </c>
      <c r="K9" s="1">
        <v>54.282943099999997</v>
      </c>
      <c r="L9" s="1">
        <v>47.540361449999999</v>
      </c>
      <c r="M9" s="1">
        <v>52.874176900000002</v>
      </c>
    </row>
    <row r="10" spans="1:19" ht="15" customHeight="1" x14ac:dyDescent="0.35">
      <c r="A10" s="7" t="s">
        <v>18</v>
      </c>
      <c r="B10" s="1">
        <v>82.1998909</v>
      </c>
      <c r="C10" s="1">
        <v>125.35901234999999</v>
      </c>
      <c r="D10" s="1">
        <v>144.62983750000001</v>
      </c>
      <c r="E10" s="1">
        <v>152.68583319999999</v>
      </c>
      <c r="F10" s="1">
        <v>141.98208410000001</v>
      </c>
      <c r="G10" s="1">
        <v>101.36548689999999</v>
      </c>
      <c r="H10" s="1">
        <v>75.518405549999997</v>
      </c>
      <c r="I10" s="1">
        <v>59.322768200000006</v>
      </c>
      <c r="J10" s="1">
        <v>36.041242699999998</v>
      </c>
      <c r="K10" s="1">
        <v>29.838667749999999</v>
      </c>
      <c r="L10" s="1">
        <v>32.752270549999999</v>
      </c>
      <c r="M10" s="1">
        <v>46.450227099999999</v>
      </c>
    </row>
    <row r="11" spans="1:19" ht="15" customHeight="1" x14ac:dyDescent="0.35">
      <c r="A11" s="7" t="s">
        <v>19</v>
      </c>
      <c r="B11" s="1">
        <v>201.06288025000001</v>
      </c>
      <c r="C11" s="1">
        <v>285.70361244999998</v>
      </c>
      <c r="D11" s="1">
        <v>322.33198585000002</v>
      </c>
      <c r="E11" s="1">
        <v>350.07566709999998</v>
      </c>
      <c r="F11" s="1">
        <v>333.55720654999999</v>
      </c>
      <c r="G11" s="1">
        <v>284.5129384</v>
      </c>
      <c r="H11" s="1">
        <v>191.70423234999998</v>
      </c>
      <c r="I11" s="1">
        <v>139.5598833</v>
      </c>
      <c r="J11" s="1">
        <v>111.34686434999999</v>
      </c>
      <c r="K11" s="1">
        <v>108.3348154</v>
      </c>
      <c r="L11" s="1">
        <v>104.31819905</v>
      </c>
      <c r="M11" s="1">
        <v>129.11491669999998</v>
      </c>
    </row>
    <row r="12" spans="1:19" ht="15" customHeight="1" x14ac:dyDescent="0.35">
      <c r="A12" s="7" t="s">
        <v>20</v>
      </c>
      <c r="B12" s="1">
        <v>793.24549999999999</v>
      </c>
      <c r="C12" s="1">
        <v>1206.1415</v>
      </c>
      <c r="D12" s="1">
        <v>1371.8489999999999</v>
      </c>
      <c r="E12" s="1">
        <v>1289.3989999999999</v>
      </c>
      <c r="F12" s="1">
        <v>1668.1590000000001</v>
      </c>
      <c r="G12" s="1">
        <v>1390.3109999999999</v>
      </c>
      <c r="H12" s="1">
        <v>918.74800000000005</v>
      </c>
      <c r="I12" s="1">
        <v>756.78049999999996</v>
      </c>
      <c r="J12" s="1">
        <v>599.38599999999997</v>
      </c>
      <c r="K12" s="1">
        <v>589.33900000000006</v>
      </c>
      <c r="L12" s="1">
        <v>545.97199999999998</v>
      </c>
      <c r="M12" s="1">
        <v>678.50400000000002</v>
      </c>
    </row>
    <row r="13" spans="1:19" ht="15" customHeight="1" x14ac:dyDescent="0.35">
      <c r="A13" s="7" t="s">
        <v>21</v>
      </c>
      <c r="B13" s="1">
        <v>115.07299999999999</v>
      </c>
      <c r="C13" s="1">
        <v>158.80549999999999</v>
      </c>
      <c r="D13" s="1">
        <v>180.42949999999999</v>
      </c>
      <c r="E13" s="1">
        <v>158.84800000000001</v>
      </c>
      <c r="F13" s="1">
        <v>160.02099999999999</v>
      </c>
      <c r="G13" s="1">
        <v>153.30600000000001</v>
      </c>
      <c r="H13" s="1">
        <v>88.247</v>
      </c>
      <c r="I13" s="1">
        <v>69.045500000000004</v>
      </c>
      <c r="J13" s="1">
        <v>54.637999999999998</v>
      </c>
      <c r="K13" s="1">
        <v>56.066000000000003</v>
      </c>
      <c r="L13" s="1">
        <v>54.782499999999999</v>
      </c>
      <c r="M13" s="1">
        <v>75.301500000000004</v>
      </c>
    </row>
    <row r="14" spans="1:19" ht="15" customHeight="1" x14ac:dyDescent="0.35">
      <c r="A14" s="7" t="s">
        <v>22</v>
      </c>
      <c r="B14" s="1">
        <v>920.03150000000005</v>
      </c>
      <c r="C14" s="1">
        <v>1398.913</v>
      </c>
      <c r="D14" s="1">
        <v>1591.1065000000001</v>
      </c>
      <c r="E14" s="1">
        <v>1495.473</v>
      </c>
      <c r="F14" s="1">
        <v>1934.77</v>
      </c>
      <c r="G14" s="1">
        <v>1612.518</v>
      </c>
      <c r="H14" s="1">
        <v>1065.5854999999999</v>
      </c>
      <c r="I14" s="1">
        <v>877.7355</v>
      </c>
      <c r="J14" s="1">
        <v>695.18100000000004</v>
      </c>
      <c r="K14" s="1">
        <v>683.53599999999994</v>
      </c>
      <c r="L14" s="1">
        <v>633.23299999999995</v>
      </c>
      <c r="M14" s="1">
        <v>786.947</v>
      </c>
    </row>
    <row r="15" spans="1:19" ht="15" customHeight="1" x14ac:dyDescent="0.35">
      <c r="A15" s="7" t="s">
        <v>23</v>
      </c>
      <c r="B15" s="1">
        <v>63.869004250000003</v>
      </c>
      <c r="C15" s="1">
        <v>86.863338549999995</v>
      </c>
      <c r="D15" s="1">
        <v>95.230191149999996</v>
      </c>
      <c r="E15" s="1">
        <v>95.055909700000001</v>
      </c>
      <c r="F15" s="1">
        <v>95.879460249999994</v>
      </c>
      <c r="G15" s="1">
        <v>82.675391099999999</v>
      </c>
      <c r="H15" s="1">
        <v>63.641066549999998</v>
      </c>
      <c r="I15" s="1">
        <v>47.148124699999997</v>
      </c>
      <c r="J15" s="1">
        <v>36.521650799999996</v>
      </c>
      <c r="K15" s="1">
        <v>30.218261600000002</v>
      </c>
      <c r="L15" s="1">
        <v>35.657944549999996</v>
      </c>
      <c r="M15" s="1">
        <v>43.849590049999996</v>
      </c>
    </row>
    <row r="16" spans="1:19" ht="15" customHeight="1" x14ac:dyDescent="0.35">
      <c r="A16" s="7" t="s">
        <v>24</v>
      </c>
      <c r="B16" s="1">
        <v>10.1378004</v>
      </c>
      <c r="C16" s="1">
        <v>13.5475771</v>
      </c>
      <c r="D16" s="1">
        <v>17.80096945</v>
      </c>
      <c r="E16" s="1">
        <v>18.59145075</v>
      </c>
      <c r="F16" s="1">
        <v>18.865980350000001</v>
      </c>
      <c r="G16" s="1">
        <v>15.926019049999999</v>
      </c>
      <c r="H16" s="1">
        <v>11.429959349999999</v>
      </c>
      <c r="I16" s="1">
        <v>7.4890950000000007</v>
      </c>
      <c r="J16" s="1">
        <v>5.1592602999999997</v>
      </c>
      <c r="K16" s="1">
        <v>5.10506175</v>
      </c>
      <c r="L16" s="1">
        <v>5.4930952499999997</v>
      </c>
      <c r="M16" s="1">
        <v>6.9470236500000002</v>
      </c>
    </row>
    <row r="17" spans="1:13" ht="15" customHeight="1" x14ac:dyDescent="0.35">
      <c r="A17" s="7" t="s">
        <v>25</v>
      </c>
      <c r="B17" s="1">
        <v>813.98989449999999</v>
      </c>
      <c r="C17" s="1">
        <v>1010.2282486999999</v>
      </c>
      <c r="D17" s="1">
        <v>989.30767300000002</v>
      </c>
      <c r="E17" s="1">
        <v>1070.6560143500001</v>
      </c>
      <c r="F17" s="1">
        <v>970.10140365000007</v>
      </c>
      <c r="G17" s="1">
        <v>865.28101185000003</v>
      </c>
      <c r="H17" s="1">
        <v>761.88762980000001</v>
      </c>
      <c r="I17" s="1">
        <v>705.09881869999992</v>
      </c>
      <c r="J17" s="1">
        <v>753.30968054999994</v>
      </c>
      <c r="K17" s="1">
        <v>791.70392724999999</v>
      </c>
      <c r="L17" s="1">
        <v>751.55167994999999</v>
      </c>
      <c r="M17" s="1">
        <v>795.11664409999992</v>
      </c>
    </row>
    <row r="18" spans="1:13" ht="15" customHeight="1" x14ac:dyDescent="0.35">
      <c r="A18" s="7" t="s">
        <v>26</v>
      </c>
      <c r="B18" s="1">
        <v>52.584904899999998</v>
      </c>
      <c r="C18" s="1">
        <v>58.911293400000005</v>
      </c>
      <c r="D18" s="1">
        <v>75.0123368</v>
      </c>
      <c r="E18" s="1">
        <v>83.323261099999996</v>
      </c>
      <c r="F18" s="1">
        <v>84.655823949999998</v>
      </c>
      <c r="G18" s="1">
        <v>72.771409550000001</v>
      </c>
      <c r="H18" s="1">
        <v>53.726353750000001</v>
      </c>
      <c r="I18" s="1">
        <v>40.341181900000002</v>
      </c>
      <c r="J18" s="1">
        <v>40.627264699999998</v>
      </c>
      <c r="K18" s="1">
        <v>40.2379052</v>
      </c>
      <c r="L18" s="1">
        <v>44.699758349999996</v>
      </c>
      <c r="M18" s="1">
        <v>50.76640725</v>
      </c>
    </row>
    <row r="19" spans="1:13" ht="15" customHeight="1" x14ac:dyDescent="0.35">
      <c r="A19" s="7" t="s">
        <v>27</v>
      </c>
      <c r="B19" s="1">
        <v>951.43389999999999</v>
      </c>
      <c r="C19" s="1">
        <v>1556.6356000000001</v>
      </c>
      <c r="D19" s="1">
        <v>1696.3875</v>
      </c>
      <c r="E19" s="1">
        <v>1829.6335000000001</v>
      </c>
      <c r="F19" s="1">
        <v>1690.2657999999999</v>
      </c>
      <c r="G19" s="1">
        <v>1398.6614</v>
      </c>
      <c r="H19" s="1">
        <v>924.13784999999996</v>
      </c>
      <c r="I19" s="1">
        <v>697.27106500000002</v>
      </c>
      <c r="J19" s="1">
        <v>543.87012000000004</v>
      </c>
      <c r="K19" s="1">
        <v>535.55482499999994</v>
      </c>
      <c r="L19" s="1">
        <v>472.47810999999996</v>
      </c>
      <c r="M19" s="1">
        <v>623.13984499999992</v>
      </c>
    </row>
    <row r="20" spans="1:13" ht="15" customHeight="1" x14ac:dyDescent="0.35">
      <c r="A20" s="7" t="s">
        <v>28</v>
      </c>
      <c r="B20" s="1">
        <v>35.954999999999998</v>
      </c>
      <c r="C20" s="1">
        <v>43.604999999999997</v>
      </c>
      <c r="D20" s="1">
        <v>51.254999999999995</v>
      </c>
      <c r="E20" s="1">
        <v>51.254999999999995</v>
      </c>
      <c r="F20" s="1">
        <v>43.604999999999997</v>
      </c>
      <c r="G20" s="1">
        <v>35.954999999999998</v>
      </c>
      <c r="H20" s="1">
        <v>30.599999999999998</v>
      </c>
      <c r="I20" s="1">
        <v>20.655000000000001</v>
      </c>
      <c r="J20" s="1">
        <v>15.299999999999999</v>
      </c>
      <c r="K20" s="1">
        <v>13.005000000000001</v>
      </c>
      <c r="L20" s="1">
        <v>13.005000000000001</v>
      </c>
      <c r="M20" s="1">
        <v>17.594999999999999</v>
      </c>
    </row>
    <row r="21" spans="1:13" ht="15" customHeight="1" x14ac:dyDescent="0.35">
      <c r="A21" s="7" t="s">
        <v>29</v>
      </c>
      <c r="B21" s="1">
        <v>126.17925554999999</v>
      </c>
      <c r="C21" s="1">
        <v>141.66767419999999</v>
      </c>
      <c r="D21" s="1">
        <v>160.92132254999999</v>
      </c>
      <c r="E21" s="1">
        <v>178.4144067</v>
      </c>
      <c r="F21" s="1">
        <v>153.89658595</v>
      </c>
      <c r="G21" s="1">
        <v>139.57273359999999</v>
      </c>
      <c r="H21" s="1">
        <v>114.9209486</v>
      </c>
      <c r="I21" s="1">
        <v>103.8426283</v>
      </c>
      <c r="J21" s="1">
        <v>130.8787959</v>
      </c>
      <c r="K21" s="1">
        <v>146.53183659999999</v>
      </c>
      <c r="L21" s="1">
        <v>139.24820445</v>
      </c>
      <c r="M21" s="1">
        <v>135.4244463</v>
      </c>
    </row>
    <row r="22" spans="1:13" ht="15" customHeight="1" x14ac:dyDescent="0.35">
      <c r="A22" s="7" t="s">
        <v>30</v>
      </c>
      <c r="B22" s="1">
        <v>72.314640799999992</v>
      </c>
      <c r="C22" s="1">
        <v>92.589553949999996</v>
      </c>
      <c r="D22" s="1">
        <v>97.319600799999989</v>
      </c>
      <c r="E22" s="1">
        <v>102.2763061</v>
      </c>
      <c r="F22" s="1">
        <v>97.969157199999998</v>
      </c>
      <c r="G22" s="1">
        <v>82.358705749999999</v>
      </c>
      <c r="H22" s="1">
        <v>59.298375749999998</v>
      </c>
      <c r="I22" s="1">
        <v>48.804456800000004</v>
      </c>
      <c r="J22" s="1">
        <v>42.641267449999994</v>
      </c>
      <c r="K22" s="1">
        <v>45.956509699999998</v>
      </c>
      <c r="L22" s="1">
        <v>49.333634499999995</v>
      </c>
      <c r="M22" s="1">
        <v>51.915040300000001</v>
      </c>
    </row>
    <row r="23" spans="1:13" ht="15" customHeight="1" x14ac:dyDescent="0.35">
      <c r="A23" s="7" t="s">
        <v>31</v>
      </c>
      <c r="B23" s="1">
        <v>240.18637425</v>
      </c>
      <c r="C23" s="1">
        <v>342.03738455000001</v>
      </c>
      <c r="D23" s="1">
        <v>412.9324565</v>
      </c>
      <c r="E23" s="1">
        <v>454.18572579999994</v>
      </c>
      <c r="F23" s="1">
        <v>407.08467324999998</v>
      </c>
      <c r="G23" s="1">
        <v>336.82912770000002</v>
      </c>
      <c r="H23" s="1">
        <v>217.62425134999998</v>
      </c>
      <c r="I23" s="1">
        <v>154.0952624</v>
      </c>
      <c r="J23" s="1">
        <v>120.79141239999998</v>
      </c>
      <c r="K23" s="1">
        <v>121.52022194999999</v>
      </c>
      <c r="L23" s="1">
        <v>120.90750285</v>
      </c>
      <c r="M23" s="1">
        <v>147.08831035</v>
      </c>
    </row>
    <row r="24" spans="1:13" ht="15" customHeight="1" x14ac:dyDescent="0.35">
      <c r="A24" s="7" t="s">
        <v>32</v>
      </c>
      <c r="B24" s="1">
        <v>125.48804489999999</v>
      </c>
      <c r="C24" s="1">
        <v>144.6172167</v>
      </c>
      <c r="D24" s="1">
        <v>139.86457089999999</v>
      </c>
      <c r="E24" s="1">
        <v>148.4831969</v>
      </c>
      <c r="F24" s="1">
        <v>138.11957275</v>
      </c>
      <c r="G24" s="1">
        <v>142.04680734999999</v>
      </c>
      <c r="H24" s="1">
        <v>134.78396279999998</v>
      </c>
      <c r="I24" s="1">
        <v>124.64698434999998</v>
      </c>
      <c r="J24" s="1">
        <v>122.8667537</v>
      </c>
      <c r="K24" s="1">
        <v>123.28760739999998</v>
      </c>
      <c r="L24" s="1">
        <v>118.0620828</v>
      </c>
      <c r="M24" s="1">
        <v>117.77973574999999</v>
      </c>
    </row>
    <row r="25" spans="1:13" ht="15" customHeight="1" x14ac:dyDescent="0.35">
      <c r="A25" s="7" t="s">
        <v>33</v>
      </c>
      <c r="B25" s="1">
        <v>1521.1247921500001</v>
      </c>
      <c r="C25" s="1">
        <v>2152.2258757</v>
      </c>
      <c r="D25" s="1">
        <v>2602.4564758500001</v>
      </c>
      <c r="E25" s="1">
        <v>2812.1380909</v>
      </c>
      <c r="F25" s="1">
        <v>2541.4856723999997</v>
      </c>
      <c r="G25" s="1">
        <v>2155.46765585</v>
      </c>
      <c r="H25" s="1">
        <v>1505.32815585</v>
      </c>
      <c r="I25" s="1">
        <v>1229.91871575</v>
      </c>
      <c r="J25" s="1">
        <v>1243.0767514499998</v>
      </c>
      <c r="K25" s="1">
        <v>1345.6895904</v>
      </c>
      <c r="L25" s="1">
        <v>1156.9906937000001</v>
      </c>
      <c r="M25" s="1">
        <v>1387.79379045</v>
      </c>
    </row>
    <row r="26" spans="1:13" ht="15" customHeight="1" x14ac:dyDescent="0.35">
      <c r="A26" s="7" t="s">
        <v>34</v>
      </c>
      <c r="B26" s="1">
        <v>53.005826599999999</v>
      </c>
      <c r="C26" s="1">
        <v>61.853157850000002</v>
      </c>
      <c r="D26" s="1">
        <v>71.059987250000006</v>
      </c>
      <c r="E26" s="1">
        <v>72.655750900000001</v>
      </c>
      <c r="F26" s="1">
        <v>71.629676799999999</v>
      </c>
      <c r="G26" s="1">
        <v>64.498979199999994</v>
      </c>
      <c r="H26" s="1">
        <v>55.339885800000005</v>
      </c>
      <c r="I26" s="1">
        <v>48.712484249999996</v>
      </c>
      <c r="J26" s="1">
        <v>43.228689699999997</v>
      </c>
      <c r="K26" s="1">
        <v>37.141805699999999</v>
      </c>
      <c r="L26" s="1">
        <v>34.489831200000005</v>
      </c>
      <c r="M26" s="1">
        <v>41.403091999999994</v>
      </c>
    </row>
    <row r="27" spans="1:13" ht="15" customHeight="1" x14ac:dyDescent="0.35">
      <c r="A27" s="7" t="s">
        <v>35</v>
      </c>
      <c r="B27" s="1">
        <v>18.933121849999999</v>
      </c>
      <c r="C27" s="1">
        <v>25.97151285</v>
      </c>
      <c r="D27" s="1">
        <v>27.19671645</v>
      </c>
      <c r="E27" s="1">
        <v>29.786731899999999</v>
      </c>
      <c r="F27" s="1">
        <v>30.462117249999995</v>
      </c>
      <c r="G27" s="1">
        <v>25.651782799999999</v>
      </c>
      <c r="H27" s="1">
        <v>19.32293525</v>
      </c>
      <c r="I27" s="1">
        <v>15.86454365</v>
      </c>
      <c r="J27" s="1">
        <v>12.502033750000001</v>
      </c>
      <c r="K27" s="1">
        <v>11.77669135</v>
      </c>
      <c r="L27" s="1">
        <v>10.3594668</v>
      </c>
      <c r="M27" s="1">
        <v>13.909301399999999</v>
      </c>
    </row>
    <row r="28" spans="1:13" ht="15" customHeight="1" x14ac:dyDescent="0.35">
      <c r="A28" s="7" t="s">
        <v>36</v>
      </c>
      <c r="B28" s="1">
        <v>20.824999999999999</v>
      </c>
      <c r="C28" s="1">
        <v>33.294499999999999</v>
      </c>
      <c r="D28" s="1">
        <v>42.967499999999994</v>
      </c>
      <c r="E28" s="1">
        <v>44.0045</v>
      </c>
      <c r="F28" s="1">
        <v>42.134499999999996</v>
      </c>
      <c r="G28" s="1">
        <v>32.988500000000002</v>
      </c>
      <c r="H28" s="1">
        <v>20.000499999999999</v>
      </c>
      <c r="I28" s="1">
        <v>14.526499999999999</v>
      </c>
      <c r="J28" s="1">
        <v>14.177999999999999</v>
      </c>
      <c r="K28" s="1">
        <v>12.291</v>
      </c>
      <c r="L28" s="1">
        <v>17.1785</v>
      </c>
      <c r="M28" s="1">
        <v>19.830499999999997</v>
      </c>
    </row>
    <row r="29" spans="1:13" ht="15" customHeight="1" x14ac:dyDescent="0.35">
      <c r="A29" s="7" t="s">
        <v>37</v>
      </c>
      <c r="B29" s="1">
        <v>22.099999999999998</v>
      </c>
      <c r="C29" s="1">
        <v>41.65</v>
      </c>
      <c r="D29" s="1">
        <v>51.85</v>
      </c>
      <c r="E29" s="1">
        <v>55.25</v>
      </c>
      <c r="F29" s="1">
        <v>49.3</v>
      </c>
      <c r="G29" s="1">
        <v>42.5</v>
      </c>
      <c r="H29" s="1">
        <v>20.399999999999999</v>
      </c>
      <c r="I29" s="1">
        <v>11.049999999999999</v>
      </c>
      <c r="J29" s="1">
        <v>9.35</v>
      </c>
      <c r="K29" s="1">
        <v>8.5</v>
      </c>
      <c r="L29" s="1">
        <v>8.5</v>
      </c>
      <c r="M29" s="1">
        <v>11.049999999999999</v>
      </c>
    </row>
    <row r="30" spans="1:13" ht="15" customHeight="1" x14ac:dyDescent="0.35">
      <c r="A30" s="7" t="s">
        <v>38</v>
      </c>
      <c r="B30" s="1">
        <v>7.5050860500000001</v>
      </c>
      <c r="C30" s="1">
        <v>10.18443735</v>
      </c>
      <c r="D30" s="1">
        <v>11.032975350000001</v>
      </c>
      <c r="E30" s="1">
        <v>11.3018363</v>
      </c>
      <c r="F30" s="1">
        <v>10.574849149999999</v>
      </c>
      <c r="G30" s="1">
        <v>8.0028435000000009</v>
      </c>
      <c r="H30" s="1">
        <v>2.5236125999999999</v>
      </c>
      <c r="I30" s="1">
        <v>1.4145572499999999</v>
      </c>
      <c r="J30" s="1">
        <v>3.8647154000000001</v>
      </c>
      <c r="K30" s="1">
        <v>7.0454069000000006</v>
      </c>
      <c r="L30" s="1">
        <v>7.8475501999999997</v>
      </c>
      <c r="M30" s="1">
        <v>8.0188464499999998</v>
      </c>
    </row>
    <row r="31" spans="1:13" ht="15" customHeight="1" x14ac:dyDescent="0.35">
      <c r="A31" s="7" t="s">
        <v>39</v>
      </c>
      <c r="B31" s="1">
        <v>800.57155990000001</v>
      </c>
      <c r="C31" s="1">
        <v>1069.0680919500001</v>
      </c>
      <c r="D31" s="1">
        <v>1190.5488653999998</v>
      </c>
      <c r="E31" s="1">
        <v>1267.6804341</v>
      </c>
      <c r="F31" s="1">
        <v>1228.8578009999999</v>
      </c>
      <c r="G31" s="1">
        <v>1064.59991395</v>
      </c>
      <c r="H31" s="1">
        <v>817.15200244999994</v>
      </c>
      <c r="I31" s="1">
        <v>689.59858080000004</v>
      </c>
      <c r="J31" s="1">
        <v>598.61490634999996</v>
      </c>
      <c r="K31" s="1">
        <v>603.14484960000004</v>
      </c>
      <c r="L31" s="1">
        <v>587.48057360000007</v>
      </c>
      <c r="M31" s="1">
        <v>669.23609299999998</v>
      </c>
    </row>
    <row r="32" spans="1:13" ht="15" customHeight="1" x14ac:dyDescent="0.35">
      <c r="A32" s="7" t="s">
        <v>40</v>
      </c>
      <c r="B32" s="1">
        <v>422.6687033</v>
      </c>
      <c r="C32" s="1">
        <v>526.37522790000003</v>
      </c>
      <c r="D32" s="1">
        <v>597.17787594999993</v>
      </c>
      <c r="E32" s="1">
        <v>624.05012104999992</v>
      </c>
      <c r="F32" s="1">
        <v>609.64086580000003</v>
      </c>
      <c r="G32" s="1">
        <v>547.74442680000004</v>
      </c>
      <c r="H32" s="1">
        <v>421.64977175000001</v>
      </c>
      <c r="I32" s="1">
        <v>345.10067574999999</v>
      </c>
      <c r="J32" s="1">
        <v>297.71743425</v>
      </c>
      <c r="K32" s="1">
        <v>299.97943724999999</v>
      </c>
      <c r="L32" s="1">
        <v>311.37644209999996</v>
      </c>
      <c r="M32" s="1">
        <v>335.76277124999996</v>
      </c>
    </row>
    <row r="33" spans="1:13" ht="15" customHeight="1" x14ac:dyDescent="0.35">
      <c r="A33" s="7" t="s">
        <v>41</v>
      </c>
      <c r="B33" s="1">
        <v>152.45936090000001</v>
      </c>
      <c r="C33" s="1">
        <v>159.44393840000001</v>
      </c>
      <c r="D33" s="1">
        <v>136.5985513</v>
      </c>
      <c r="E33" s="1">
        <v>161.3159665</v>
      </c>
      <c r="F33" s="1">
        <v>142.37497449999998</v>
      </c>
      <c r="G33" s="1">
        <v>130.66259840000001</v>
      </c>
      <c r="H33" s="1">
        <v>133.1940616</v>
      </c>
      <c r="I33" s="1">
        <v>138.64975939999999</v>
      </c>
      <c r="J33" s="1">
        <v>160.29253674999998</v>
      </c>
      <c r="K33" s="1">
        <v>171.05036455000001</v>
      </c>
      <c r="L33" s="1">
        <v>163.05740825000001</v>
      </c>
      <c r="M33" s="1">
        <v>169.7298955</v>
      </c>
    </row>
    <row r="34" spans="1:13" ht="15" customHeight="1" x14ac:dyDescent="0.35">
      <c r="A34" s="7" t="s">
        <v>42</v>
      </c>
      <c r="B34" s="1">
        <v>232.09988820000001</v>
      </c>
      <c r="C34" s="1">
        <v>352.26263889999996</v>
      </c>
      <c r="D34" s="1">
        <v>434.06965724999998</v>
      </c>
      <c r="E34" s="1">
        <v>467.62742094999999</v>
      </c>
      <c r="F34" s="1">
        <v>428.42439160000004</v>
      </c>
      <c r="G34" s="1">
        <v>356.48290845000002</v>
      </c>
      <c r="H34" s="1">
        <v>230.8345731</v>
      </c>
      <c r="I34" s="1">
        <v>152.04018680000001</v>
      </c>
      <c r="J34" s="1">
        <v>131.97852420000001</v>
      </c>
      <c r="K34" s="1">
        <v>138.17808675000001</v>
      </c>
      <c r="L34" s="1">
        <v>145.89182314999999</v>
      </c>
      <c r="M34" s="1">
        <v>162.37265929999998</v>
      </c>
    </row>
    <row r="35" spans="1:13" ht="15" customHeight="1" x14ac:dyDescent="0.35">
      <c r="A35" s="7" t="s">
        <v>43</v>
      </c>
      <c r="B35" s="1">
        <v>52.3855</v>
      </c>
      <c r="C35" s="1">
        <v>52.3855</v>
      </c>
      <c r="D35" s="1">
        <v>52.3855</v>
      </c>
      <c r="E35" s="1">
        <v>52.3855</v>
      </c>
      <c r="F35" s="1">
        <v>52.3855</v>
      </c>
      <c r="G35" s="1">
        <v>52.3855</v>
      </c>
      <c r="H35" s="1">
        <v>28.084</v>
      </c>
      <c r="I35" s="1">
        <v>28.084</v>
      </c>
      <c r="J35" s="1">
        <v>28.084</v>
      </c>
      <c r="K35" s="1">
        <v>28.084</v>
      </c>
      <c r="L35" s="1">
        <v>28.084</v>
      </c>
      <c r="M35" s="1">
        <v>28.084</v>
      </c>
    </row>
    <row r="36" spans="1:13" ht="15" customHeight="1" x14ac:dyDescent="0.35">
      <c r="A36" s="7" t="s">
        <v>44</v>
      </c>
      <c r="B36" s="1">
        <v>18.891710700000001</v>
      </c>
      <c r="C36" s="1">
        <v>23.342460299999999</v>
      </c>
      <c r="D36" s="1">
        <v>27.2698003</v>
      </c>
      <c r="E36" s="1">
        <v>28.831649799999997</v>
      </c>
      <c r="F36" s="1">
        <v>29.77224365</v>
      </c>
      <c r="G36" s="1">
        <v>23.784043799999999</v>
      </c>
      <c r="H36" s="1">
        <v>17.4595746</v>
      </c>
      <c r="I36" s="1">
        <v>15.301345549999999</v>
      </c>
      <c r="J36" s="1">
        <v>13.81491825</v>
      </c>
      <c r="K36" s="1">
        <v>12.78429495</v>
      </c>
      <c r="L36" s="1">
        <v>14.1881235</v>
      </c>
      <c r="M36" s="1">
        <v>14.2537877</v>
      </c>
    </row>
    <row r="37" spans="1:13" ht="15" customHeight="1" x14ac:dyDescent="0.35">
      <c r="A37" s="7" t="s">
        <v>45</v>
      </c>
      <c r="B37" s="1">
        <v>21.46189055</v>
      </c>
      <c r="C37" s="1">
        <v>27.710577999999998</v>
      </c>
      <c r="D37" s="1">
        <v>30.673198599999996</v>
      </c>
      <c r="E37" s="1">
        <v>33.243724399999998</v>
      </c>
      <c r="F37" s="1">
        <v>31.440519099999999</v>
      </c>
      <c r="G37" s="1">
        <v>28.111413349999999</v>
      </c>
      <c r="H37" s="1">
        <v>21.101725999999999</v>
      </c>
      <c r="I37" s="1">
        <v>17.469188949999999</v>
      </c>
      <c r="J37" s="1">
        <v>15.0192671</v>
      </c>
      <c r="K37" s="1">
        <v>14.2996537</v>
      </c>
      <c r="L37" s="1">
        <v>14.435445449999998</v>
      </c>
      <c r="M37" s="1">
        <v>16.695864049999997</v>
      </c>
    </row>
    <row r="38" spans="1:13" ht="15" customHeight="1" x14ac:dyDescent="0.35">
      <c r="A38" s="7" t="s">
        <v>46</v>
      </c>
      <c r="B38" s="1">
        <v>115.71983895</v>
      </c>
      <c r="C38" s="1">
        <v>158.23858910000001</v>
      </c>
      <c r="D38" s="1">
        <v>192.36157985</v>
      </c>
      <c r="E38" s="1">
        <v>208.39190579999999</v>
      </c>
      <c r="F38" s="1">
        <v>194.09172254999999</v>
      </c>
      <c r="G38" s="1">
        <v>165.53569544999999</v>
      </c>
      <c r="H38" s="1">
        <v>114.05157709999999</v>
      </c>
      <c r="I38" s="1">
        <v>84.4699995</v>
      </c>
      <c r="J38" s="1">
        <v>65.074379050000005</v>
      </c>
      <c r="K38" s="1">
        <v>64.094271249999991</v>
      </c>
      <c r="L38" s="1">
        <v>62.585055449999992</v>
      </c>
      <c r="M38" s="1">
        <v>76.583538000000004</v>
      </c>
    </row>
    <row r="39" spans="1:13" ht="15" customHeight="1" x14ac:dyDescent="0.35">
      <c r="A39" s="7" t="s">
        <v>98</v>
      </c>
      <c r="B39" s="1">
        <v>390.983</v>
      </c>
      <c r="C39" s="1">
        <v>768.15350000000001</v>
      </c>
      <c r="D39" s="1">
        <v>945.53150000000005</v>
      </c>
      <c r="E39" s="1">
        <v>973.18200000000002</v>
      </c>
      <c r="F39" s="1">
        <v>943.00700000000006</v>
      </c>
      <c r="G39" s="1">
        <v>691.58550000000002</v>
      </c>
      <c r="H39" s="1">
        <v>366.69</v>
      </c>
      <c r="I39" s="1">
        <v>233.43549999999999</v>
      </c>
      <c r="J39" s="1">
        <v>205.37700000000001</v>
      </c>
      <c r="K39" s="1">
        <v>204.90100000000001</v>
      </c>
      <c r="L39" s="1">
        <v>211.4545</v>
      </c>
      <c r="M39" s="1">
        <v>221.5865</v>
      </c>
    </row>
    <row r="40" spans="1:13" ht="15" customHeight="1" x14ac:dyDescent="0.35">
      <c r="A40" s="7" t="s">
        <v>47</v>
      </c>
      <c r="B40" s="1">
        <v>1828.1115537499998</v>
      </c>
      <c r="C40" s="1">
        <v>2341.0312918499999</v>
      </c>
      <c r="D40" s="1">
        <v>2631.6446267000001</v>
      </c>
      <c r="E40" s="1">
        <v>2869.1547504499999</v>
      </c>
      <c r="F40" s="1">
        <v>2639.0604695500001</v>
      </c>
      <c r="G40" s="1">
        <v>2353.2186335000001</v>
      </c>
      <c r="H40" s="1">
        <v>1876.0136335499999</v>
      </c>
      <c r="I40" s="1">
        <v>1434.6793</v>
      </c>
      <c r="J40" s="1">
        <v>1197.9542388</v>
      </c>
      <c r="K40" s="1">
        <v>1159.1528183</v>
      </c>
      <c r="L40" s="1">
        <v>1124.5688104999999</v>
      </c>
      <c r="M40" s="1">
        <v>1283.1672997999999</v>
      </c>
    </row>
    <row r="41" spans="1:13" ht="15" customHeight="1" x14ac:dyDescent="0.35">
      <c r="A41" s="7" t="s">
        <v>48</v>
      </c>
      <c r="B41" s="1">
        <v>33.190144650000001</v>
      </c>
      <c r="C41" s="1">
        <v>38.841286349999997</v>
      </c>
      <c r="D41" s="1">
        <v>38.447306250000004</v>
      </c>
      <c r="E41" s="1">
        <v>44.775742399999999</v>
      </c>
      <c r="F41" s="1">
        <v>42.261881850000002</v>
      </c>
      <c r="G41" s="1">
        <v>41.051712199999997</v>
      </c>
      <c r="H41" s="1">
        <v>24.374637400000001</v>
      </c>
      <c r="I41" s="1">
        <v>21.05658845</v>
      </c>
      <c r="J41" s="1">
        <v>18.406254449999999</v>
      </c>
      <c r="K41" s="1">
        <v>15.472542349999999</v>
      </c>
      <c r="L41" s="1">
        <v>13.025587849999999</v>
      </c>
      <c r="M41" s="1">
        <v>16.706291</v>
      </c>
    </row>
    <row r="42" spans="1:13" x14ac:dyDescent="0.35">
      <c r="A42" s="7" t="s">
        <v>49</v>
      </c>
      <c r="B42" s="1">
        <f>SUM(B3:B41)</f>
        <v>11020.117894699999</v>
      </c>
      <c r="C42" s="1">
        <f t="shared" ref="C42:M42" si="0">SUM(C3:C41)</f>
        <v>15479.2707341</v>
      </c>
      <c r="D42" s="1">
        <f t="shared" si="0"/>
        <v>17485.855885999998</v>
      </c>
      <c r="E42" s="1">
        <f t="shared" si="0"/>
        <v>18379.4998466</v>
      </c>
      <c r="F42" s="1">
        <f t="shared" si="0"/>
        <v>18072.955197200001</v>
      </c>
      <c r="G42" s="1">
        <f t="shared" si="0"/>
        <v>15408.103964749998</v>
      </c>
      <c r="H42" s="1">
        <f t="shared" si="0"/>
        <v>11073.10745315</v>
      </c>
      <c r="I42" s="1">
        <f t="shared" si="0"/>
        <v>8874.8434584000006</v>
      </c>
      <c r="J42" s="1">
        <f t="shared" si="0"/>
        <v>7839.3976562000016</v>
      </c>
      <c r="K42" s="1">
        <f t="shared" si="0"/>
        <v>7910.1346392000014</v>
      </c>
      <c r="L42" s="1">
        <f t="shared" si="0"/>
        <v>7479.734790649999</v>
      </c>
      <c r="M42" s="1">
        <f t="shared" si="0"/>
        <v>8705.5469064999979</v>
      </c>
    </row>
    <row r="46" spans="1:13" x14ac:dyDescent="0.35">
      <c r="A46" s="6"/>
    </row>
  </sheetData>
  <mergeCells count="2">
    <mergeCell ref="A1:M1"/>
    <mergeCell ref="O3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468E-B99A-4078-8C00-6EFA55DFC87F}">
  <dimension ref="A1:S32"/>
  <sheetViews>
    <sheetView zoomScaleNormal="100" workbookViewId="0">
      <selection activeCell="S18" sqref="S18"/>
    </sheetView>
  </sheetViews>
  <sheetFormatPr defaultRowHeight="14.5" x14ac:dyDescent="0.35"/>
  <cols>
    <col min="1" max="1" width="13.1796875" customWidth="1"/>
    <col min="2" max="2" width="11.26953125" bestFit="1" customWidth="1"/>
    <col min="3" max="3" width="11.81640625" bestFit="1" customWidth="1"/>
    <col min="4" max="5" width="11.1796875" bestFit="1" customWidth="1"/>
    <col min="6" max="6" width="10.81640625" bestFit="1" customWidth="1"/>
    <col min="7" max="7" width="11.81640625" bestFit="1" customWidth="1"/>
    <col min="8" max="8" width="11.26953125" bestFit="1" customWidth="1"/>
    <col min="9" max="9" width="11.7265625" bestFit="1" customWidth="1"/>
    <col min="10" max="10" width="11.1796875" bestFit="1" customWidth="1"/>
    <col min="11" max="11" width="10.54296875" bestFit="1" customWidth="1"/>
    <col min="12" max="12" width="11.54296875" bestFit="1" customWidth="1"/>
    <col min="13" max="13" width="10.81640625" bestFit="1" customWidth="1"/>
    <col min="14" max="14" width="12" bestFit="1" customWidth="1"/>
  </cols>
  <sheetData>
    <row r="1" spans="1:19" x14ac:dyDescent="0.35">
      <c r="A1" s="26" t="s">
        <v>56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O1" s="28" t="s">
        <v>57</v>
      </c>
      <c r="P1" s="28"/>
      <c r="Q1" s="28"/>
      <c r="R1" s="28"/>
      <c r="S1" s="28"/>
    </row>
    <row r="2" spans="1:19" x14ac:dyDescent="0.35">
      <c r="A2" s="4" t="s">
        <v>2</v>
      </c>
      <c r="B2" s="4" t="s">
        <v>58</v>
      </c>
      <c r="C2" s="4" t="s">
        <v>59</v>
      </c>
      <c r="D2" s="4" t="s">
        <v>60</v>
      </c>
      <c r="E2" s="4" t="s">
        <v>61</v>
      </c>
      <c r="F2" s="4" t="s">
        <v>62</v>
      </c>
      <c r="G2" s="4" t="s">
        <v>63</v>
      </c>
      <c r="H2" s="4" t="s">
        <v>64</v>
      </c>
      <c r="I2" s="4" t="s">
        <v>51</v>
      </c>
      <c r="J2" s="4" t="s">
        <v>65</v>
      </c>
      <c r="K2" s="4" t="s">
        <v>66</v>
      </c>
      <c r="L2" s="4" t="s">
        <v>67</v>
      </c>
      <c r="M2" s="4" t="s">
        <v>68</v>
      </c>
      <c r="N2" s="4" t="s">
        <v>69</v>
      </c>
    </row>
    <row r="3" spans="1:19" x14ac:dyDescent="0.35">
      <c r="A3" s="7" t="s">
        <v>70</v>
      </c>
      <c r="B3" s="5">
        <v>11.950262</v>
      </c>
      <c r="C3" s="5">
        <v>12.778976</v>
      </c>
      <c r="D3" s="5">
        <v>12.786262000000001</v>
      </c>
      <c r="E3" s="5">
        <v>12.673273999999999</v>
      </c>
      <c r="F3" s="5">
        <v>12.779170000000001</v>
      </c>
      <c r="G3" s="5">
        <v>12.154648999999999</v>
      </c>
      <c r="H3" s="5">
        <v>12.17445</v>
      </c>
      <c r="I3" s="5">
        <v>12.2065</v>
      </c>
      <c r="J3" s="5">
        <v>12.0344</v>
      </c>
      <c r="K3" s="5">
        <v>12.297890000000001</v>
      </c>
      <c r="L3" s="5">
        <v>11.889063999999999</v>
      </c>
      <c r="M3" s="5">
        <v>11.801216</v>
      </c>
      <c r="N3" s="5">
        <v>15.82</v>
      </c>
    </row>
    <row r="4" spans="1:19" x14ac:dyDescent="0.35">
      <c r="A4" s="7" t="s">
        <v>71</v>
      </c>
      <c r="B4" s="5">
        <v>1.5564E-2</v>
      </c>
      <c r="C4" s="5">
        <v>6.6610000000000003E-3</v>
      </c>
      <c r="D4" s="5">
        <v>8.1010000000000006E-3</v>
      </c>
      <c r="E4" s="5">
        <v>1.5746E-2</v>
      </c>
      <c r="F4" s="5">
        <v>2.2502999999999999E-2</v>
      </c>
      <c r="G4" s="5">
        <v>9.5860000000000008E-3</v>
      </c>
      <c r="H4" s="5">
        <v>1.0511E-2</v>
      </c>
      <c r="I4" s="5">
        <v>1.2696000000000001E-2</v>
      </c>
      <c r="J4" s="5">
        <v>9.3889999999999998E-3</v>
      </c>
      <c r="K4" s="5">
        <v>1.5051E-2</v>
      </c>
      <c r="L4" s="5">
        <v>1.8256999999999999E-2</v>
      </c>
      <c r="M4" s="5">
        <v>1.1169999999999999E-2</v>
      </c>
      <c r="N4" s="5">
        <v>0.04</v>
      </c>
      <c r="P4" s="43" t="s">
        <v>121</v>
      </c>
      <c r="Q4" s="43"/>
      <c r="R4" s="43"/>
      <c r="S4" s="43"/>
    </row>
    <row r="5" spans="1:19" x14ac:dyDescent="0.35">
      <c r="A5" s="7" t="s">
        <v>72</v>
      </c>
      <c r="B5" s="5">
        <v>4.2215000000000003E-2</v>
      </c>
      <c r="C5" s="5">
        <v>4.3076999999999997E-2</v>
      </c>
      <c r="D5" s="5">
        <v>3.4354999999999997E-2</v>
      </c>
      <c r="E5" s="5">
        <v>3.5902000000000003E-2</v>
      </c>
      <c r="F5" s="5">
        <v>4.1162999999999998E-2</v>
      </c>
      <c r="G5" s="5">
        <v>0.04</v>
      </c>
      <c r="H5" s="5">
        <v>4.0594999999999999E-2</v>
      </c>
      <c r="I5" s="5">
        <v>3.9954999999999997E-2</v>
      </c>
      <c r="J5" s="5">
        <v>3.7960000000000001E-2</v>
      </c>
      <c r="K5" s="5">
        <v>1.8159999999999999E-2</v>
      </c>
      <c r="L5" s="5">
        <v>3.4264000000000003E-2</v>
      </c>
      <c r="M5" s="5">
        <v>4.0702000000000002E-2</v>
      </c>
      <c r="N5" s="5">
        <v>0.06</v>
      </c>
      <c r="P5" s="43"/>
      <c r="Q5" s="43"/>
      <c r="R5" s="43"/>
      <c r="S5" s="43"/>
    </row>
    <row r="6" spans="1:19" x14ac:dyDescent="0.35">
      <c r="A6" s="7" t="s">
        <v>73</v>
      </c>
      <c r="B6" s="5">
        <v>3.41</v>
      </c>
      <c r="C6" s="5">
        <v>3.59</v>
      </c>
      <c r="D6" s="5">
        <v>3.9</v>
      </c>
      <c r="E6" s="5">
        <v>3.62</v>
      </c>
      <c r="F6" s="5">
        <v>3.63</v>
      </c>
      <c r="G6" s="5">
        <v>3.7</v>
      </c>
      <c r="H6" s="5">
        <v>3.46</v>
      </c>
      <c r="I6" s="5">
        <v>3.65</v>
      </c>
      <c r="J6" s="5">
        <v>3.68</v>
      </c>
      <c r="K6" s="5">
        <v>3.68</v>
      </c>
      <c r="L6" s="5">
        <v>3.43</v>
      </c>
      <c r="M6" s="5">
        <v>3.38</v>
      </c>
      <c r="N6" s="5">
        <v>4.5</v>
      </c>
      <c r="P6" s="43"/>
      <c r="Q6" s="43"/>
      <c r="R6" s="43"/>
      <c r="S6" s="43"/>
    </row>
    <row r="7" spans="1:19" x14ac:dyDescent="0.35">
      <c r="A7" s="7" t="s">
        <v>74</v>
      </c>
      <c r="B7" s="5">
        <v>36.729999999999997</v>
      </c>
      <c r="C7" s="5">
        <v>36.35</v>
      </c>
      <c r="D7" s="5">
        <v>39.56</v>
      </c>
      <c r="E7" s="5">
        <v>38.36</v>
      </c>
      <c r="F7" s="5">
        <v>38.76</v>
      </c>
      <c r="G7" s="5">
        <v>37.78</v>
      </c>
      <c r="H7" s="5">
        <v>37.659999999999997</v>
      </c>
      <c r="I7" s="5">
        <v>37.270000000000003</v>
      </c>
      <c r="J7" s="5">
        <v>36.270000000000003</v>
      </c>
      <c r="K7" s="5">
        <v>35.42</v>
      </c>
      <c r="L7" s="5">
        <v>36.979999999999997</v>
      </c>
      <c r="M7" s="5">
        <v>36.76</v>
      </c>
      <c r="N7" s="5">
        <v>39.56</v>
      </c>
      <c r="P7" s="43"/>
      <c r="Q7" s="43"/>
      <c r="R7" s="43"/>
      <c r="S7" s="43"/>
    </row>
    <row r="8" spans="1:19" x14ac:dyDescent="0.35">
      <c r="A8" s="7" t="s">
        <v>75</v>
      </c>
      <c r="B8" s="5">
        <v>80.98</v>
      </c>
      <c r="C8" s="5">
        <v>79.459999999999994</v>
      </c>
      <c r="D8" s="5">
        <v>92.3</v>
      </c>
      <c r="E8" s="5">
        <v>85.26</v>
      </c>
      <c r="F8" s="5">
        <v>86.85</v>
      </c>
      <c r="G8" s="5">
        <v>82.94</v>
      </c>
      <c r="H8" s="5">
        <v>82.45</v>
      </c>
      <c r="I8" s="5">
        <v>80.89</v>
      </c>
      <c r="J8" s="5">
        <v>76.900000000000006</v>
      </c>
      <c r="K8" s="5">
        <v>73.48</v>
      </c>
      <c r="L8" s="5">
        <v>79.73</v>
      </c>
      <c r="M8" s="5">
        <v>78.87</v>
      </c>
      <c r="N8" s="5">
        <v>92.3</v>
      </c>
      <c r="P8" s="43"/>
      <c r="Q8" s="43"/>
      <c r="R8" s="43"/>
      <c r="S8" s="43"/>
    </row>
    <row r="9" spans="1:19" x14ac:dyDescent="0.35">
      <c r="A9" s="7" t="s">
        <v>76</v>
      </c>
      <c r="B9" s="5">
        <v>13.21</v>
      </c>
      <c r="C9" s="5">
        <v>13.21</v>
      </c>
      <c r="D9" s="5">
        <v>13.21</v>
      </c>
      <c r="E9" s="5">
        <v>13.67</v>
      </c>
      <c r="F9" s="5">
        <v>13.67</v>
      </c>
      <c r="G9" s="5">
        <v>13.67</v>
      </c>
      <c r="H9" s="5">
        <v>13.67</v>
      </c>
      <c r="I9" s="5">
        <v>13.67</v>
      </c>
      <c r="J9" s="5">
        <v>13.67</v>
      </c>
      <c r="K9" s="5">
        <v>13.67</v>
      </c>
      <c r="L9" s="5">
        <v>13.67</v>
      </c>
      <c r="M9" s="5">
        <v>13.67</v>
      </c>
      <c r="N9" s="5">
        <v>13.67</v>
      </c>
    </row>
    <row r="10" spans="1:19" x14ac:dyDescent="0.35">
      <c r="A10" s="7" t="s">
        <v>77</v>
      </c>
      <c r="B10" s="5">
        <v>97.612903000000003</v>
      </c>
      <c r="C10" s="5">
        <v>99.033332999999999</v>
      </c>
      <c r="D10" s="5">
        <v>98.677419</v>
      </c>
      <c r="E10" s="5">
        <v>98.806450999999996</v>
      </c>
      <c r="F10" s="5">
        <v>101.5</v>
      </c>
      <c r="G10" s="5">
        <v>98.806450999999996</v>
      </c>
      <c r="H10" s="5">
        <v>103.466666</v>
      </c>
      <c r="I10" s="5">
        <v>102.612903</v>
      </c>
      <c r="J10" s="5">
        <v>103.466666</v>
      </c>
      <c r="K10" s="5">
        <v>98.806450999999996</v>
      </c>
      <c r="L10" s="5">
        <v>98.806450999999996</v>
      </c>
      <c r="M10" s="5">
        <v>99.666666000000006</v>
      </c>
      <c r="N10" s="5">
        <v>122.93129</v>
      </c>
    </row>
    <row r="11" spans="1:19" x14ac:dyDescent="0.35">
      <c r="A11" s="7" t="s">
        <v>78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9" x14ac:dyDescent="0.35">
      <c r="A12" s="7" t="s">
        <v>79</v>
      </c>
      <c r="B12" s="5">
        <v>2.9677410000000002</v>
      </c>
      <c r="C12" s="5">
        <v>3.0666660000000001</v>
      </c>
      <c r="D12" s="5">
        <v>2.9677410000000002</v>
      </c>
      <c r="E12" s="5">
        <v>2.9677410000000002</v>
      </c>
      <c r="F12" s="5">
        <v>3.285714</v>
      </c>
      <c r="G12" s="5">
        <v>2.9677410000000002</v>
      </c>
      <c r="H12" s="5">
        <v>3.0666660000000001</v>
      </c>
      <c r="I12" s="5">
        <v>2.9677410000000002</v>
      </c>
      <c r="J12" s="5">
        <v>3.0666660000000001</v>
      </c>
      <c r="K12" s="5">
        <v>2.9677410000000002</v>
      </c>
      <c r="L12" s="5">
        <v>2.9677410000000002</v>
      </c>
      <c r="M12" s="5">
        <v>3.0666660000000001</v>
      </c>
      <c r="N12" s="5">
        <v>3.95</v>
      </c>
    </row>
    <row r="13" spans="1:19" x14ac:dyDescent="0.35">
      <c r="A13" s="7" t="s">
        <v>80</v>
      </c>
      <c r="B13" s="5">
        <v>0.45</v>
      </c>
      <c r="C13" s="5">
        <v>0.45</v>
      </c>
      <c r="D13" s="5">
        <v>0.45</v>
      </c>
      <c r="E13" s="5">
        <v>0.45</v>
      </c>
      <c r="F13" s="5">
        <v>0.45</v>
      </c>
      <c r="G13" s="5">
        <v>0.45</v>
      </c>
      <c r="H13" s="5">
        <v>0.45</v>
      </c>
      <c r="I13" s="5">
        <v>0.45</v>
      </c>
      <c r="J13" s="5">
        <v>0.45</v>
      </c>
      <c r="K13" s="5">
        <v>0.5</v>
      </c>
      <c r="L13" s="5">
        <v>0.5</v>
      </c>
      <c r="M13" s="5">
        <v>0.5</v>
      </c>
      <c r="N13" s="5">
        <v>0.5</v>
      </c>
    </row>
    <row r="14" spans="1:19" x14ac:dyDescent="0.35">
      <c r="A14" s="7" t="s">
        <v>81</v>
      </c>
      <c r="B14" s="5">
        <v>40.020000000000003</v>
      </c>
      <c r="C14" s="5">
        <v>40.020000000000003</v>
      </c>
      <c r="D14" s="5">
        <v>40.020000000000003</v>
      </c>
      <c r="E14" s="5">
        <v>40.020000000000003</v>
      </c>
      <c r="F14" s="5">
        <v>40.020000000000003</v>
      </c>
      <c r="G14" s="5">
        <v>40.020000000000003</v>
      </c>
      <c r="H14" s="5">
        <v>40.020000000000003</v>
      </c>
      <c r="I14" s="5">
        <v>40.020000000000003</v>
      </c>
      <c r="J14" s="5">
        <v>40.020000000000003</v>
      </c>
      <c r="K14" s="5">
        <v>40.020000000000003</v>
      </c>
      <c r="L14" s="5">
        <v>40.020000000000003</v>
      </c>
      <c r="M14" s="5">
        <v>40.020000000000003</v>
      </c>
      <c r="N14" s="5">
        <v>40.020000000000003</v>
      </c>
    </row>
    <row r="15" spans="1:19" x14ac:dyDescent="0.35">
      <c r="A15" s="7" t="s">
        <v>82</v>
      </c>
      <c r="B15" s="5">
        <v>20.360683999999999</v>
      </c>
      <c r="C15" s="5">
        <v>19.196041000000001</v>
      </c>
      <c r="D15" s="5">
        <v>19.687182</v>
      </c>
      <c r="E15" s="5">
        <v>18.653908000000001</v>
      </c>
      <c r="F15" s="5">
        <v>17.194116999999999</v>
      </c>
      <c r="G15" s="5">
        <v>18.253803999999999</v>
      </c>
      <c r="H15" s="5">
        <v>18.451398999999999</v>
      </c>
      <c r="I15" s="5">
        <v>18.627222</v>
      </c>
      <c r="J15" s="5">
        <v>18.803045000000001</v>
      </c>
      <c r="K15" s="5">
        <v>18.978867000000001</v>
      </c>
      <c r="L15" s="5">
        <v>19.154689999999999</v>
      </c>
      <c r="M15" s="5">
        <v>19.330513</v>
      </c>
      <c r="N15" s="5">
        <v>21.686274000000001</v>
      </c>
    </row>
    <row r="16" spans="1:19" x14ac:dyDescent="0.35">
      <c r="A16" s="7" t="s">
        <v>83</v>
      </c>
      <c r="B16" s="5">
        <v>80.22</v>
      </c>
      <c r="C16" s="5">
        <v>80.534999999999997</v>
      </c>
      <c r="D16" s="5">
        <v>81.584999999999994</v>
      </c>
      <c r="E16" s="5">
        <v>85.89</v>
      </c>
      <c r="F16" s="5">
        <v>85.995000000000005</v>
      </c>
      <c r="G16" s="5">
        <v>85.364999999999995</v>
      </c>
      <c r="H16" s="5">
        <v>84</v>
      </c>
      <c r="I16" s="5">
        <v>84</v>
      </c>
      <c r="J16" s="5">
        <v>82.95</v>
      </c>
      <c r="K16" s="5">
        <v>81.900000000000006</v>
      </c>
      <c r="L16" s="5">
        <v>80.849999999999994</v>
      </c>
      <c r="M16" s="5">
        <v>79.8</v>
      </c>
      <c r="N16" s="5">
        <v>87</v>
      </c>
    </row>
    <row r="17" spans="1:14" x14ac:dyDescent="0.35">
      <c r="A17" s="7" t="s">
        <v>84</v>
      </c>
      <c r="B17" s="5">
        <v>21.544443999999999</v>
      </c>
      <c r="C17" s="5">
        <v>21.336110999999999</v>
      </c>
      <c r="D17" s="5">
        <v>21.022221999999999</v>
      </c>
      <c r="E17" s="5">
        <v>21.961110999999999</v>
      </c>
      <c r="F17" s="5">
        <v>21.752776999999998</v>
      </c>
      <c r="G17" s="5">
        <v>21.544443999999999</v>
      </c>
      <c r="H17" s="5">
        <v>21.230554999999999</v>
      </c>
      <c r="I17" s="5">
        <v>20.916665999999999</v>
      </c>
      <c r="J17" s="5">
        <v>21.438887999999999</v>
      </c>
      <c r="K17" s="5">
        <v>21.125</v>
      </c>
      <c r="L17" s="5">
        <v>20.708333</v>
      </c>
      <c r="M17" s="5">
        <v>20.183333000000001</v>
      </c>
      <c r="N17" s="5">
        <v>21.961110999999999</v>
      </c>
    </row>
    <row r="18" spans="1:14" x14ac:dyDescent="0.35">
      <c r="A18" s="7" t="s">
        <v>85</v>
      </c>
      <c r="B18" s="5">
        <v>100</v>
      </c>
      <c r="C18" s="5">
        <v>95</v>
      </c>
      <c r="D18" s="5">
        <v>90</v>
      </c>
      <c r="E18" s="5">
        <v>105</v>
      </c>
      <c r="F18" s="5">
        <v>120</v>
      </c>
      <c r="G18" s="5">
        <v>105</v>
      </c>
      <c r="H18" s="5">
        <v>110</v>
      </c>
      <c r="I18" s="5">
        <v>105</v>
      </c>
      <c r="J18" s="5">
        <v>110</v>
      </c>
      <c r="K18" s="5">
        <v>110</v>
      </c>
      <c r="L18" s="5">
        <v>95</v>
      </c>
      <c r="M18" s="5">
        <v>120</v>
      </c>
      <c r="N18" s="5">
        <v>120</v>
      </c>
    </row>
    <row r="19" spans="1:14" x14ac:dyDescent="0.35">
      <c r="A19" s="7" t="s">
        <v>86</v>
      </c>
      <c r="B19" s="5">
        <v>264.15719999999999</v>
      </c>
      <c r="C19" s="5">
        <v>264.15719999999999</v>
      </c>
      <c r="D19" s="5">
        <v>264.15719999999999</v>
      </c>
      <c r="E19" s="5">
        <v>287.85269599999998</v>
      </c>
      <c r="F19" s="5">
        <v>287.85269599999998</v>
      </c>
      <c r="G19" s="5">
        <v>287.85269599999998</v>
      </c>
      <c r="H19" s="5">
        <v>280.484261</v>
      </c>
      <c r="I19" s="5">
        <v>280.484261</v>
      </c>
      <c r="J19" s="5">
        <v>280.484261</v>
      </c>
      <c r="K19" s="5">
        <v>272.20521600000001</v>
      </c>
      <c r="L19" s="5">
        <v>272.20521600000001</v>
      </c>
      <c r="M19" s="5">
        <v>272.20521600000001</v>
      </c>
      <c r="N19" s="5">
        <v>324</v>
      </c>
    </row>
    <row r="20" spans="1:14" x14ac:dyDescent="0.35">
      <c r="A20" s="7" t="s">
        <v>87</v>
      </c>
      <c r="B20" s="5">
        <v>72.209999999999994</v>
      </c>
      <c r="C20" s="5">
        <v>73.47</v>
      </c>
      <c r="D20" s="5">
        <v>74.180000000000007</v>
      </c>
      <c r="E20" s="5">
        <v>67.989999999999995</v>
      </c>
      <c r="F20" s="5">
        <v>66.59</v>
      </c>
      <c r="G20" s="5">
        <v>67.48</v>
      </c>
      <c r="H20" s="5">
        <v>68.91</v>
      </c>
      <c r="I20" s="5">
        <v>63.07</v>
      </c>
      <c r="J20" s="5">
        <v>59.04</v>
      </c>
      <c r="K20" s="5">
        <v>68.819999999999993</v>
      </c>
      <c r="L20" s="5">
        <v>70.760000000000005</v>
      </c>
      <c r="M20" s="5">
        <v>72.319999999999993</v>
      </c>
      <c r="N20" s="5">
        <v>77.788584</v>
      </c>
    </row>
    <row r="21" spans="1:14" x14ac:dyDescent="0.35">
      <c r="A21" s="7" t="s">
        <v>88</v>
      </c>
      <c r="B21" s="5">
        <v>255</v>
      </c>
      <c r="C21" s="5">
        <v>255</v>
      </c>
      <c r="D21" s="5">
        <v>255</v>
      </c>
      <c r="E21" s="5">
        <v>255</v>
      </c>
      <c r="F21" s="5">
        <v>255</v>
      </c>
      <c r="G21" s="5">
        <v>255</v>
      </c>
      <c r="H21" s="5">
        <v>265</v>
      </c>
      <c r="I21" s="5">
        <v>265</v>
      </c>
      <c r="J21" s="5">
        <v>265</v>
      </c>
      <c r="K21" s="5">
        <v>265</v>
      </c>
      <c r="L21" s="5">
        <v>265</v>
      </c>
      <c r="M21" s="5">
        <v>265</v>
      </c>
      <c r="N21" s="5">
        <v>275</v>
      </c>
    </row>
    <row r="22" spans="1:14" x14ac:dyDescent="0.35">
      <c r="A22" s="7" t="s">
        <v>89</v>
      </c>
      <c r="B22" s="5">
        <v>5.27</v>
      </c>
      <c r="C22" s="5">
        <v>5.27</v>
      </c>
      <c r="D22" s="5">
        <v>5.27</v>
      </c>
      <c r="E22" s="5">
        <v>5.27</v>
      </c>
      <c r="F22" s="5">
        <v>5.27</v>
      </c>
      <c r="G22" s="5">
        <v>5.27</v>
      </c>
      <c r="H22" s="5">
        <v>5.27</v>
      </c>
      <c r="I22" s="5">
        <v>5.27</v>
      </c>
      <c r="J22" s="5">
        <v>5.27</v>
      </c>
      <c r="K22" s="5">
        <v>5.27</v>
      </c>
      <c r="L22" s="5">
        <v>5.27</v>
      </c>
      <c r="M22" s="5">
        <v>5.27</v>
      </c>
      <c r="N22" s="5">
        <v>5.21</v>
      </c>
    </row>
    <row r="23" spans="1:14" x14ac:dyDescent="0.35">
      <c r="A23" s="7" t="s">
        <v>90</v>
      </c>
      <c r="B23" s="5">
        <v>0.20317199999999999</v>
      </c>
      <c r="C23" s="5">
        <v>0.11368399999999999</v>
      </c>
      <c r="D23" s="5">
        <v>9.7391000000000005E-2</v>
      </c>
      <c r="E23" s="5">
        <v>4.1160000000000002E-2</v>
      </c>
      <c r="F23" s="5">
        <v>3.1060999999999998E-2</v>
      </c>
      <c r="G23" s="5">
        <v>0.113539</v>
      </c>
      <c r="H23" s="5">
        <v>0.18387500000000001</v>
      </c>
      <c r="I23" s="5">
        <v>0.227378</v>
      </c>
      <c r="J23" s="5">
        <v>0.26937699999999998</v>
      </c>
      <c r="K23" s="5">
        <v>0.246251</v>
      </c>
      <c r="L23" s="5">
        <v>0.26092900000000002</v>
      </c>
      <c r="M23" s="5">
        <v>0.26182899999999998</v>
      </c>
      <c r="N23" s="5">
        <v>0.32464399999999999</v>
      </c>
    </row>
    <row r="24" spans="1:14" x14ac:dyDescent="0.35">
      <c r="A24" s="7" t="s">
        <v>91</v>
      </c>
      <c r="B24" s="5">
        <v>0.87</v>
      </c>
      <c r="C24" s="5">
        <v>0.86</v>
      </c>
      <c r="D24" s="5">
        <v>0.84</v>
      </c>
      <c r="E24" s="5">
        <v>0.72</v>
      </c>
      <c r="F24" s="5">
        <v>0.77</v>
      </c>
      <c r="G24" s="5">
        <v>0.74</v>
      </c>
      <c r="H24" s="5">
        <v>0.77</v>
      </c>
      <c r="I24" s="5">
        <v>0.78</v>
      </c>
      <c r="J24" s="5">
        <v>0.79</v>
      </c>
      <c r="K24" s="5">
        <v>0.75</v>
      </c>
      <c r="L24" s="5">
        <v>0.72</v>
      </c>
      <c r="M24" s="5">
        <v>0.67</v>
      </c>
      <c r="N24" s="5">
        <v>0.77</v>
      </c>
    </row>
    <row r="25" spans="1:14" x14ac:dyDescent="0.35">
      <c r="A25" s="7" t="s">
        <v>99</v>
      </c>
      <c r="B25" s="5">
        <v>554.28</v>
      </c>
      <c r="C25" s="5">
        <v>553.66999999999996</v>
      </c>
      <c r="D25" s="5">
        <v>559.41</v>
      </c>
      <c r="E25" s="5">
        <v>547.44000000000005</v>
      </c>
      <c r="F25" s="5">
        <v>547.41</v>
      </c>
      <c r="G25" s="5">
        <v>546.75</v>
      </c>
      <c r="H25" s="5">
        <v>536.37</v>
      </c>
      <c r="I25" s="5">
        <v>542.65</v>
      </c>
      <c r="J25" s="5">
        <v>541.54</v>
      </c>
      <c r="K25" s="5">
        <v>540.19000000000005</v>
      </c>
      <c r="L25" s="5">
        <v>550.38</v>
      </c>
      <c r="M25" s="5">
        <v>560.36</v>
      </c>
      <c r="N25" s="5">
        <v>560.36</v>
      </c>
    </row>
    <row r="26" spans="1:14" x14ac:dyDescent="0.35">
      <c r="A26" s="7" t="s">
        <v>92</v>
      </c>
      <c r="B26" s="5">
        <v>862.98</v>
      </c>
      <c r="C26" s="5">
        <v>862.98</v>
      </c>
      <c r="D26" s="5">
        <v>862.98</v>
      </c>
      <c r="E26" s="5">
        <v>862.98</v>
      </c>
      <c r="F26" s="5">
        <v>862.98</v>
      </c>
      <c r="G26" s="5">
        <v>862.98</v>
      </c>
      <c r="H26" s="5">
        <v>862.98</v>
      </c>
      <c r="I26" s="5">
        <v>862.98</v>
      </c>
      <c r="J26" s="5">
        <v>862.98</v>
      </c>
      <c r="K26" s="5">
        <v>862.98</v>
      </c>
      <c r="L26" s="5">
        <v>862.98</v>
      </c>
      <c r="M26" s="5">
        <v>862.98</v>
      </c>
      <c r="N26" s="5">
        <v>946</v>
      </c>
    </row>
    <row r="27" spans="1:14" x14ac:dyDescent="0.3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4" x14ac:dyDescent="0.3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4" x14ac:dyDescent="0.3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4" x14ac:dyDescent="0.3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4" x14ac:dyDescent="0.3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4" x14ac:dyDescent="0.3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3">
    <mergeCell ref="A1:M1"/>
    <mergeCell ref="O1:S1"/>
    <mergeCell ref="P4:S8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CAB8-7AFE-4C74-960C-17EF92036F1B}">
  <dimension ref="A1:K14"/>
  <sheetViews>
    <sheetView workbookViewId="0">
      <selection activeCell="F19" sqref="F19"/>
    </sheetView>
  </sheetViews>
  <sheetFormatPr defaultRowHeight="14.5" x14ac:dyDescent="0.35"/>
  <cols>
    <col min="1" max="1" width="20.453125" customWidth="1"/>
    <col min="2" max="2" width="17.54296875" bestFit="1" customWidth="1"/>
    <col min="3" max="3" width="13.54296875" customWidth="1"/>
    <col min="4" max="10" width="17.7265625" customWidth="1"/>
    <col min="11" max="11" width="14.54296875" customWidth="1"/>
    <col min="21" max="21" width="13.26953125" customWidth="1"/>
    <col min="22" max="22" width="4.453125" customWidth="1"/>
  </cols>
  <sheetData>
    <row r="1" spans="1:11" ht="21" x14ac:dyDescent="0.35">
      <c r="A1" s="31" t="s">
        <v>101</v>
      </c>
      <c r="B1" s="32"/>
      <c r="C1" s="32"/>
      <c r="D1" s="33"/>
      <c r="E1" s="8" t="s">
        <v>102</v>
      </c>
      <c r="F1" s="8" t="s">
        <v>103</v>
      </c>
      <c r="G1" s="8" t="s">
        <v>104</v>
      </c>
      <c r="H1" s="8" t="s">
        <v>105</v>
      </c>
      <c r="I1" s="8" t="s">
        <v>100</v>
      </c>
      <c r="J1" s="8" t="s">
        <v>106</v>
      </c>
      <c r="K1" s="8" t="s">
        <v>107</v>
      </c>
    </row>
    <row r="2" spans="1:11" ht="24" customHeight="1" x14ac:dyDescent="0.35">
      <c r="A2" s="29" t="s">
        <v>94</v>
      </c>
      <c r="B2" s="29" t="s">
        <v>95</v>
      </c>
      <c r="C2" s="29"/>
      <c r="D2" s="8" t="s">
        <v>93</v>
      </c>
      <c r="E2" s="9">
        <v>1125</v>
      </c>
      <c r="F2" s="9">
        <v>60</v>
      </c>
      <c r="G2" s="9">
        <v>390</v>
      </c>
      <c r="H2" s="10" t="s">
        <v>108</v>
      </c>
      <c r="I2" s="9">
        <v>5500</v>
      </c>
      <c r="J2" s="9">
        <v>4400</v>
      </c>
      <c r="K2" s="10">
        <v>525</v>
      </c>
    </row>
    <row r="3" spans="1:11" ht="25.5" customHeight="1" x14ac:dyDescent="0.35">
      <c r="A3" s="29"/>
      <c r="B3" s="29"/>
      <c r="C3" s="29"/>
      <c r="D3" s="8" t="s">
        <v>109</v>
      </c>
      <c r="E3" s="11">
        <f>E2*182/1000</f>
        <v>204.75</v>
      </c>
      <c r="F3" s="11">
        <f t="shared" ref="F3:K3" si="0">F2*182/1000</f>
        <v>10.92</v>
      </c>
      <c r="G3" s="11">
        <f t="shared" si="0"/>
        <v>70.98</v>
      </c>
      <c r="H3" s="11">
        <f>3850*182/1000</f>
        <v>700.7</v>
      </c>
      <c r="I3" s="11">
        <f t="shared" si="0"/>
        <v>1001</v>
      </c>
      <c r="J3" s="11">
        <f t="shared" si="0"/>
        <v>800.8</v>
      </c>
      <c r="K3" s="11">
        <f t="shared" si="0"/>
        <v>95.55</v>
      </c>
    </row>
    <row r="4" spans="1:11" ht="15.5" x14ac:dyDescent="0.35">
      <c r="A4" s="29"/>
      <c r="B4" s="29"/>
      <c r="C4" s="29"/>
      <c r="D4" s="12" t="s">
        <v>110</v>
      </c>
      <c r="E4" s="13">
        <f>E3/11</f>
        <v>18.613636363636363</v>
      </c>
      <c r="F4" s="13">
        <f t="shared" ref="F4:K4" si="1">F3/11</f>
        <v>0.99272727272727268</v>
      </c>
      <c r="G4" s="13">
        <f t="shared" si="1"/>
        <v>6.4527272727272731</v>
      </c>
      <c r="H4" s="13">
        <f t="shared" si="1"/>
        <v>63.7</v>
      </c>
      <c r="I4" s="13">
        <f t="shared" si="1"/>
        <v>91</v>
      </c>
      <c r="J4" s="13">
        <f t="shared" si="1"/>
        <v>72.8</v>
      </c>
      <c r="K4" s="13">
        <f t="shared" si="1"/>
        <v>8.6863636363636356</v>
      </c>
    </row>
    <row r="5" spans="1:11" ht="26.25" customHeight="1" x14ac:dyDescent="0.35">
      <c r="A5" s="34" t="s">
        <v>97</v>
      </c>
      <c r="B5" s="37" t="s">
        <v>95</v>
      </c>
      <c r="C5" s="38"/>
      <c r="D5" s="14" t="s">
        <v>93</v>
      </c>
      <c r="E5" s="15">
        <v>1155</v>
      </c>
      <c r="F5" s="15">
        <v>60</v>
      </c>
      <c r="G5" s="15">
        <v>375</v>
      </c>
      <c r="H5" s="16" t="s">
        <v>108</v>
      </c>
      <c r="I5" s="15">
        <v>5300</v>
      </c>
      <c r="J5" s="15">
        <v>4250</v>
      </c>
      <c r="K5" s="16">
        <v>525</v>
      </c>
    </row>
    <row r="6" spans="1:11" ht="24.75" customHeight="1" x14ac:dyDescent="0.35">
      <c r="A6" s="35"/>
      <c r="B6" s="39"/>
      <c r="C6" s="40"/>
      <c r="D6" s="14" t="s">
        <v>109</v>
      </c>
      <c r="E6" s="11">
        <f>E5*183/1000</f>
        <v>211.36500000000001</v>
      </c>
      <c r="F6" s="11">
        <f t="shared" ref="F6:K6" si="2">F5*183/1000</f>
        <v>10.98</v>
      </c>
      <c r="G6" s="11">
        <f t="shared" si="2"/>
        <v>68.625</v>
      </c>
      <c r="H6" s="11">
        <f>3850*183/1000</f>
        <v>704.55</v>
      </c>
      <c r="I6" s="11">
        <f t="shared" si="2"/>
        <v>969.9</v>
      </c>
      <c r="J6" s="11">
        <f t="shared" si="2"/>
        <v>777.75</v>
      </c>
      <c r="K6" s="11">
        <f t="shared" si="2"/>
        <v>96.075000000000003</v>
      </c>
    </row>
    <row r="7" spans="1:11" ht="15.5" x14ac:dyDescent="0.35">
      <c r="A7" s="36"/>
      <c r="B7" s="41"/>
      <c r="C7" s="42"/>
      <c r="D7" s="17" t="s">
        <v>110</v>
      </c>
      <c r="E7" s="18">
        <f>E6/11</f>
        <v>19.215</v>
      </c>
      <c r="F7" s="18">
        <f t="shared" ref="F7:K7" si="3">F6/11</f>
        <v>0.99818181818181817</v>
      </c>
      <c r="G7" s="18">
        <f t="shared" si="3"/>
        <v>6.2386363636363633</v>
      </c>
      <c r="H7" s="18">
        <f t="shared" si="3"/>
        <v>64.05</v>
      </c>
      <c r="I7" s="18">
        <f t="shared" si="3"/>
        <v>88.172727272727272</v>
      </c>
      <c r="J7" s="18">
        <f t="shared" si="3"/>
        <v>70.704545454545453</v>
      </c>
      <c r="K7" s="18">
        <f t="shared" si="3"/>
        <v>8.7340909090909093</v>
      </c>
    </row>
    <row r="8" spans="1:11" ht="25.5" customHeight="1" x14ac:dyDescent="0.35">
      <c r="A8" s="29" t="s">
        <v>111</v>
      </c>
      <c r="B8" s="29" t="s">
        <v>96</v>
      </c>
      <c r="C8" s="8" t="s">
        <v>112</v>
      </c>
      <c r="D8" s="8" t="s">
        <v>93</v>
      </c>
      <c r="E8" s="19">
        <v>1190</v>
      </c>
      <c r="F8" s="19">
        <v>125</v>
      </c>
      <c r="G8" s="19">
        <v>395</v>
      </c>
      <c r="H8" s="20">
        <v>3910</v>
      </c>
      <c r="I8" s="19" t="s">
        <v>113</v>
      </c>
      <c r="J8" s="19" t="s">
        <v>113</v>
      </c>
      <c r="K8" s="20">
        <v>525</v>
      </c>
    </row>
    <row r="9" spans="1:11" ht="24.75" customHeight="1" x14ac:dyDescent="0.35">
      <c r="A9" s="29"/>
      <c r="B9" s="29"/>
      <c r="C9" s="8" t="s">
        <v>114</v>
      </c>
      <c r="D9" s="8" t="s">
        <v>93</v>
      </c>
      <c r="E9" s="21">
        <v>1190</v>
      </c>
      <c r="F9" s="21">
        <v>125</v>
      </c>
      <c r="G9" s="21">
        <v>395</v>
      </c>
      <c r="H9" s="22">
        <v>3910</v>
      </c>
      <c r="I9" s="21">
        <v>5600</v>
      </c>
      <c r="J9" s="21">
        <v>4500</v>
      </c>
      <c r="K9" s="22">
        <v>525</v>
      </c>
    </row>
    <row r="10" spans="1:11" ht="18.5" x14ac:dyDescent="0.35">
      <c r="A10" s="30"/>
      <c r="B10" s="30" t="s">
        <v>115</v>
      </c>
      <c r="C10" s="30"/>
      <c r="D10" s="23" t="s">
        <v>93</v>
      </c>
      <c r="E10" s="19">
        <v>1265</v>
      </c>
      <c r="F10" s="19">
        <v>165</v>
      </c>
      <c r="G10" s="19">
        <v>400</v>
      </c>
      <c r="H10" s="20">
        <v>3910</v>
      </c>
      <c r="I10" s="19">
        <v>6125</v>
      </c>
      <c r="J10" s="19">
        <v>4900</v>
      </c>
      <c r="K10" s="20">
        <v>525</v>
      </c>
    </row>
    <row r="11" spans="1:11" x14ac:dyDescent="0.3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x14ac:dyDescent="0.35">
      <c r="A12" s="25" t="s">
        <v>116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x14ac:dyDescent="0.35">
      <c r="A13" s="25" t="s">
        <v>117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x14ac:dyDescent="0.35">
      <c r="A14" s="25" t="s">
        <v>118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</sheetData>
  <mergeCells count="8">
    <mergeCell ref="A8:A10"/>
    <mergeCell ref="B8:B9"/>
    <mergeCell ref="B10:C10"/>
    <mergeCell ref="A1:D1"/>
    <mergeCell ref="A2:A4"/>
    <mergeCell ref="B2:C4"/>
    <mergeCell ref="A5:A7"/>
    <mergeCell ref="B5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ee97b4-73a0-450c-8517-7d8a14946e68" xsi:nil="true"/>
    <lcf76f155ced4ddcb4097134ff3c332f xmlns="660daea1-89f2-4198-b72b-53d8a9749dfb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595299129C14C87594CD1E1DE1FF2" ma:contentTypeVersion="19" ma:contentTypeDescription="Create a new document." ma:contentTypeScope="" ma:versionID="35a2bac92336169abf4706181247d306">
  <xsd:schema xmlns:xsd="http://www.w3.org/2001/XMLSchema" xmlns:xs="http://www.w3.org/2001/XMLSchema" xmlns:p="http://schemas.microsoft.com/office/2006/metadata/properties" xmlns:ns2="660daea1-89f2-4198-b72b-53d8a9749dfb" xmlns:ns3="37ee97b4-73a0-450c-8517-7d8a14946e68" targetNamespace="http://schemas.microsoft.com/office/2006/metadata/properties" ma:root="true" ma:fieldsID="d8fa2c0c7b8c3ea0ae99b2ef843ccc9e" ns2:_="" ns3:_="">
    <xsd:import namespace="660daea1-89f2-4198-b72b-53d8a9749dfb"/>
    <xsd:import namespace="37ee97b4-73a0-450c-8517-7d8a14946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daea1-89f2-4198-b72b-53d8a9749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f341b7-1cc6-4f7d-a23c-d8e53df16c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e97b4-73a0-450c-8517-7d8a14946e6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8895ba9-6df1-46f9-870e-05eb7a12a4ff}" ma:internalName="TaxCatchAll" ma:showField="CatchAllData" ma:web="37ee97b4-73a0-450c-8517-7d8a14946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05D205-CA7C-4B32-A2A8-22014496AE3A}">
  <ds:schemaRefs>
    <ds:schemaRef ds:uri="http://schemas.microsoft.com/office/2006/metadata/properties"/>
    <ds:schemaRef ds:uri="http://schemas.microsoft.com/office/infopath/2007/PartnerControls"/>
    <ds:schemaRef ds:uri="37ee97b4-73a0-450c-8517-7d8a14946e68"/>
    <ds:schemaRef ds:uri="660daea1-89f2-4198-b72b-53d8a9749dfb"/>
  </ds:schemaRefs>
</ds:datastoreItem>
</file>

<file path=customXml/itemProps2.xml><?xml version="1.0" encoding="utf-8"?>
<ds:datastoreItem xmlns:ds="http://schemas.openxmlformats.org/officeDocument/2006/customXml" ds:itemID="{7591A7B3-89C3-4577-B2DF-1E9F6EBBCB00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1780668E-02FA-4AD5-A682-772629D873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0daea1-89f2-4198-b72b-53d8a9749dfb"/>
    <ds:schemaRef ds:uri="37ee97b4-73a0-450c-8517-7d8a14946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CE73702-19A4-4C33-B4D7-08003A3433B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10584fd-69f9-4137-a6a1-c0e33280b15c}" enabled="0" method="" siteId="{810584fd-69f9-4137-a6a1-c0e33280b1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Reference Demand</vt:lpstr>
      <vt:lpstr>Cold Winter</vt:lpstr>
      <vt:lpstr>5YA -15%</vt:lpstr>
      <vt:lpstr>National Production</vt:lpstr>
      <vt:lpstr>Supply Potential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Fathelbajanova</dc:creator>
  <cp:keywords/>
  <dc:description/>
  <cp:lastModifiedBy>Hugo Calisto</cp:lastModifiedBy>
  <cp:revision/>
  <dcterms:created xsi:type="dcterms:W3CDTF">2023-10-01T17:43:13Z</dcterms:created>
  <dcterms:modified xsi:type="dcterms:W3CDTF">2026-10-09T15:33:37Z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0x010100098595299129C14C87594CD1E1DE1FF2</vt:lpwstr>
  </property>
  <property fmtid="{D5CDD505-2E9C-101B-9397-08002B2CF9AE}" pid="3" name="MediaServiceImageTags">
    <vt:lpwstr/>
  </property>
</Properties>
</file>